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ик" sheetId="1" r:id="rId1"/>
    <sheet name="2 раздел" sheetId="2" r:id="rId2"/>
    <sheet name="местные" sheetId="3" r:id="rId3"/>
    <sheet name="субвенция" sheetId="4" r:id="rId4"/>
    <sheet name="местные+субвенция" sheetId="5" r:id="rId5"/>
    <sheet name="иные цели" sheetId="6" r:id="rId6"/>
    <sheet name="внебюджет" sheetId="7" r:id="rId7"/>
    <sheet name="остаток на начало года" sheetId="8" r:id="rId8"/>
    <sheet name="СВОД" sheetId="9" r:id="rId9"/>
  </sheets>
  <definedNames>
    <definedName name="_xlnm.Print_Area" localSheetId="6">'внебюджет'!$A$1:$G$92</definedName>
    <definedName name="_xlnm.Print_Area" localSheetId="5">'иные цели'!$A$1:$I$16</definedName>
    <definedName name="_xlnm.Print_Area" localSheetId="2">'местные'!$A$1:$G$43</definedName>
    <definedName name="_xlnm.Print_Area" localSheetId="4">'местные+субвенция'!$A$1:$G$43</definedName>
    <definedName name="_xlnm.Print_Area" localSheetId="7">'остаток на начало года'!$A$1:$G$44</definedName>
    <definedName name="_xlnm.Print_Area" localSheetId="8">'СВОД'!$A$1:$G$24</definedName>
    <definedName name="_xlnm.Print_Area" localSheetId="3">'субвенция'!$A$1:$G$43</definedName>
    <definedName name="_xlnm.Print_Area" localSheetId="0">'Титульник'!$A$1:$D$27</definedName>
  </definedNames>
  <calcPr fullCalcOnLoad="1"/>
</workbook>
</file>

<file path=xl/sharedStrings.xml><?xml version="1.0" encoding="utf-8"?>
<sst xmlns="http://schemas.openxmlformats.org/spreadsheetml/2006/main" count="450" uniqueCount="176">
  <si>
    <t>коды </t>
  </si>
  <si>
    <t>I. Сведения о деятельности муниципального учреждения.</t>
  </si>
  <si>
    <t>1.1. Цели деятельности муниципального учреждения.   </t>
  </si>
  <si>
    <t>2. Виды деятельности Учреждения (Подразделения)   </t>
  </si>
  <si>
    <t>3. Услуги (работы), относящиеся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</si>
  <si>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II. Показатели финансового состояния муниципального учреждения.</t>
  </si>
  <si>
    <t xml:space="preserve">Наименование показателя </t>
  </si>
  <si>
    <t>Сумма</t>
  </si>
  <si>
    <t xml:space="preserve">I. Нефинансовые активы, всего: </t>
  </si>
  <si>
    <t>из них:</t>
  </si>
  <si>
    <t>1.1. Общая балансовая стоимость недвижимого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</si>
  <si>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</si>
  <si>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управления.</t>
  </si>
  <si>
    <t>1.1.2. Стоимость районного имущества, приобретенного муниципальным учреждением за счет средств бюджета.</t>
  </si>
  <si>
    <t>1.1.3. Стоимость имущества, приобретенного муниципальным учреждением за счет доходов, полученных от платной и иной приносящей доходы деятельности.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</si>
  <si>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</si>
  <si>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</si>
  <si>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</si>
  <si>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</si>
  <si>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 xml:space="preserve">II. Финансовые активы, всего 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</si>
  <si>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</si>
  <si>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</si>
  <si>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</si>
  <si>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</si>
  <si>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</si>
  <si>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</si>
  <si>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</si>
  <si>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</si>
  <si>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</si>
  <si>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материальных запасов</t>
  </si>
  <si>
    <t>2.2.9.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</si>
  <si>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</si>
  <si>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</si>
  <si>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</si>
  <si>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</si>
  <si>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</si>
  <si>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</si>
  <si>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</si>
  <si>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</si>
  <si>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материальных запасов</t>
  </si>
  <si>
    <t>2.3.9. по выданным авансам на прочие расходы</t>
  </si>
  <si>
    <t xml:space="preserve">III. Обязательства, всего 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</si>
  <si>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</si>
  <si>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районного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</si>
  <si>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</si>
  <si>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</si>
  <si>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</si>
  <si>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</si>
  <si>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</si>
  <si>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</si>
  <si>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</si>
  <si>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</si>
  <si>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материальных запасов</t>
  </si>
  <si>
    <t>3.2.10. по оплате прочих расходов</t>
  </si>
  <si>
    <t>3.2.11. по платежам в бюджет</t>
  </si>
  <si>
    <t>3.2.12.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</si>
  <si>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</si>
  <si>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</si>
  <si>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</si>
  <si>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</si>
  <si>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</si>
  <si>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</si>
  <si>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</si>
  <si>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</si>
  <si>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</si>
  <si>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материальных запасов</t>
  </si>
  <si>
    <t>3.3.10. по оплате прочих расходов</t>
  </si>
  <si>
    <t>3.3.11. по платежам в бюджет</t>
  </si>
  <si>
    <t>3.3.12. по прочим расчетам с кредиторами</t>
  </si>
  <si>
    <t xml:space="preserve">III. Показатели по поступлениям и выплатам муниципального учреждения </t>
  </si>
  <si>
    <t>КОСГУ</t>
  </si>
  <si>
    <t>В том числе:</t>
  </si>
  <si>
    <t>Выплаты, всего:</t>
  </si>
  <si>
    <t>Услуги связи</t>
  </si>
  <si>
    <t>Транспортные услуги</t>
  </si>
  <si>
    <t>Арендная плата за пользование имуществом</t>
  </si>
  <si>
    <t>Поступление нефинансовых активов, всего:</t>
  </si>
  <si>
    <t>Увеличение стоимости основных средств</t>
  </si>
  <si>
    <t xml:space="preserve">Начисления на выплаты по оплате труда </t>
  </si>
  <si>
    <t>Капитальный ремонт зданий</t>
  </si>
  <si>
    <t>Текущий ремонт зданий</t>
  </si>
  <si>
    <t xml:space="preserve">Адрес фактического местонахождения муниципального учреждения: </t>
  </si>
  <si>
    <t>Всего</t>
  </si>
  <si>
    <t>1кв.</t>
  </si>
  <si>
    <t>2кв.</t>
  </si>
  <si>
    <t>3кв.</t>
  </si>
  <si>
    <t>4кв.</t>
  </si>
  <si>
    <t>Прочие выплаты ВСЕГО</t>
  </si>
  <si>
    <t>Коммунальные услуги ВСЕГО</t>
  </si>
  <si>
    <t>Работы, услуги по содержанию имущества ВСЕГО</t>
  </si>
  <si>
    <t>Прочие услуги ВСЕГО</t>
  </si>
  <si>
    <t>Увеличение стоимости основных средств ВСЕГО</t>
  </si>
  <si>
    <t>Увеличение стоимости материальных запасов ВСЕГО</t>
  </si>
  <si>
    <t>Прочие расходы ВСЕГО</t>
  </si>
  <si>
    <t>Оплата труда  и начисления на выплаты по оплате труда, ВСЕГО:</t>
  </si>
  <si>
    <t xml:space="preserve">Заработная плата </t>
  </si>
  <si>
    <t>Оплата работ, услуг, ВСЕГО:</t>
  </si>
  <si>
    <t>Метод.литература</t>
  </si>
  <si>
    <t>Коммунальные услуги (электроэнергия)</t>
  </si>
  <si>
    <t>Коммунальные услуги (теплоэнергия)</t>
  </si>
  <si>
    <t>Коммунальные услуги (водоснабжение)</t>
  </si>
  <si>
    <t>Текущий ремонт оборудования</t>
  </si>
  <si>
    <t xml:space="preserve">Работы, услуги по содержанию имущества </t>
  </si>
  <si>
    <t xml:space="preserve">Прочие услуги </t>
  </si>
  <si>
    <t>Подвоз угля</t>
  </si>
  <si>
    <t>Суточные</t>
  </si>
  <si>
    <t>Пособие до 3-х лет</t>
  </si>
  <si>
    <t>Налог за негативное воздействие на окружающую среду</t>
  </si>
  <si>
    <t>Прочие расходы</t>
  </si>
  <si>
    <t>Учебная литература</t>
  </si>
  <si>
    <t>Продукты питания</t>
  </si>
  <si>
    <t>Медикаменты, перевязочные средства</t>
  </si>
  <si>
    <t>ГСМ</t>
  </si>
  <si>
    <t>Все виды котельно-печного топлива</t>
  </si>
  <si>
    <t>Мягкий инвентарь</t>
  </si>
  <si>
    <t>рублей</t>
  </si>
  <si>
    <t>ВСЕГО:</t>
  </si>
  <si>
    <t>Налог на имущество</t>
  </si>
  <si>
    <t>290/075</t>
  </si>
  <si>
    <t>КЦСР</t>
  </si>
  <si>
    <t>Субсидия на иные цели (612)</t>
  </si>
  <si>
    <t>Раздел</t>
  </si>
  <si>
    <t>0702</t>
  </si>
  <si>
    <t>0709</t>
  </si>
  <si>
    <t>Субсидия на муниципальное задание (074 0702 4219902 611 - средства местного бюджета)</t>
  </si>
  <si>
    <t>Субсидия на муниципальное задание (074 0702 4219901 611 - субвенция на осуществление полномочий в области общего образования)</t>
  </si>
  <si>
    <t>225/005</t>
  </si>
  <si>
    <t>РЦП "Улучшение условий и охраны труда..."</t>
  </si>
  <si>
    <t>Субсидия на модернизацию региональных систем общего образования</t>
  </si>
  <si>
    <t>225/006</t>
  </si>
  <si>
    <t>225/008</t>
  </si>
  <si>
    <t>РЦП "Пожарная безопасность…", всего</t>
  </si>
  <si>
    <t>Прочие услуги</t>
  </si>
  <si>
    <t>340/345</t>
  </si>
  <si>
    <t>РЦП "Развитие образования Арзамасского муниц.района..."</t>
  </si>
  <si>
    <t>Внебюджет</t>
  </si>
  <si>
    <t>Внебюджет (371 - плата за питание школьников. сотрудников)</t>
  </si>
  <si>
    <t>Внебюджет (375 - спонсорская помощь в образовании)</t>
  </si>
  <si>
    <t>ВНЕБЮДЖЕТ</t>
  </si>
  <si>
    <t>130 (371)</t>
  </si>
  <si>
    <t>180 (375)</t>
  </si>
  <si>
    <t>ИТОГО</t>
  </si>
  <si>
    <t>Планируемый остаток средств на начало года, всего</t>
  </si>
  <si>
    <t>Сумма, руб.</t>
  </si>
  <si>
    <t>Поступления, всего</t>
  </si>
  <si>
    <t>НА 2013 ГОД</t>
  </si>
  <si>
    <r>
      <t xml:space="preserve">Наименование муниципального учреждения                                                                      </t>
    </r>
    <r>
      <rPr>
        <b/>
        <sz val="16"/>
        <rFont val="Times New Roman"/>
        <family val="1"/>
      </rPr>
      <t>Муниципальное бюджетное образовательное учреждение</t>
    </r>
  </si>
  <si>
    <t>Нижегородская область, Арзамасский район,</t>
  </si>
  <si>
    <r>
      <t>   </t>
    </r>
    <r>
      <rPr>
        <b/>
        <sz val="16"/>
        <rFont val="Times New Roman"/>
        <family val="1"/>
      </rPr>
      <t xml:space="preserve">ПЛАН ФИНАНСОВО-ХОЗЯЙСТВЕННОЙ ДЕЯТЕЛЬНОСТИ </t>
    </r>
  </si>
  <si>
    <t>Наименование органа, осуществляющего функции и полномочия учредителя</t>
  </si>
  <si>
    <t>Управление образования Арзамасского муниципального района</t>
  </si>
  <si>
    <t>Форма по ОКУД</t>
  </si>
  <si>
    <t>Дата</t>
  </si>
  <si>
    <t>"____" ________________ 2013 г.</t>
  </si>
  <si>
    <t>по ОКПО</t>
  </si>
  <si>
    <t>ИНН</t>
  </si>
  <si>
    <t>КПП</t>
  </si>
  <si>
    <t>по ОКЕИ</t>
  </si>
  <si>
    <t xml:space="preserve">Единицы измерения: рубли                                                                              </t>
  </si>
  <si>
    <t>СОГЛАСОВАНО</t>
  </si>
  <si>
    <t>Начальник управления образования</t>
  </si>
  <si>
    <t>Арзамасского муниципального района</t>
  </si>
  <si>
    <t>__________________ А.А. Кураев</t>
  </si>
  <si>
    <t>УТВЕРЖДАЮ</t>
  </si>
  <si>
    <t xml:space="preserve">Директор </t>
  </si>
  <si>
    <t>Субсидии на выполнение муниципального задания (611 всего)</t>
  </si>
  <si>
    <t>БЮДЖЕТ НА 2013 ГОД (без остатка на начало года)</t>
  </si>
  <si>
    <t>Местный бюджет</t>
  </si>
  <si>
    <t>Субвенция на осуществление полномочий в области общего образования</t>
  </si>
  <si>
    <t>ВСЕГО</t>
  </si>
  <si>
    <t>Исполнитель</t>
  </si>
  <si>
    <t>Бухгалтер ______________________</t>
  </si>
  <si>
    <t>Остаток на 01.01.2013 г. (611 -субсидия на выполнение муниципального задания)</t>
  </si>
  <si>
    <t>Ломовская средняя общеобразовательная школа</t>
  </si>
  <si>
    <t>МБОУ Ломовская СОШ</t>
  </si>
  <si>
    <t>А.Ф Рогожина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</si>
</sst>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"/>
    <numFmt numFmtId="185" formatCode="000"/>
    <numFmt numFmtId="186" formatCode="0.0"/>
    <numFmt numFmtId="187" formatCode="0.000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2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4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center" vertical="top" wrapText="1"/>
    </xf>
    <xf numFmtId="3" fontId="6" fillId="24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14" borderId="10" xfId="0" applyFont="1" applyFill="1" applyBorder="1" applyAlignment="1">
      <alignment vertical="top" wrapText="1"/>
    </xf>
    <xf numFmtId="0" fontId="6" fillId="14" borderId="10" xfId="0" applyFont="1" applyFill="1" applyBorder="1" applyAlignment="1">
      <alignment horizontal="center" vertical="top" wrapText="1"/>
    </xf>
    <xf numFmtId="2" fontId="6" fillId="1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3" fontId="6" fillId="14" borderId="10" xfId="0" applyNumberFormat="1" applyFont="1" applyFill="1" applyBorder="1" applyAlignment="1">
      <alignment horizontal="center" vertical="top" wrapText="1"/>
    </xf>
    <xf numFmtId="2" fontId="5" fillId="14" borderId="10" xfId="0" applyNumberFormat="1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horizontal="center" vertical="top" wrapText="1"/>
    </xf>
    <xf numFmtId="0" fontId="24" fillId="14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6" fillId="14" borderId="10" xfId="0" applyNumberFormat="1" applyFont="1" applyFill="1" applyBorder="1" applyAlignment="1">
      <alignment horizontal="right" vertical="top" wrapText="1"/>
    </xf>
    <xf numFmtId="0" fontId="6" fillId="14" borderId="10" xfId="0" applyFont="1" applyFill="1" applyBorder="1" applyAlignment="1">
      <alignment horizontal="right" vertical="top" wrapText="1"/>
    </xf>
    <xf numFmtId="49" fontId="6" fillId="24" borderId="10" xfId="0" applyNumberFormat="1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14" borderId="10" xfId="0" applyFont="1" applyFill="1" applyBorder="1" applyAlignment="1">
      <alignment horizontal="left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5" fillId="14" borderId="10" xfId="0" applyFont="1" applyFill="1" applyBorder="1" applyAlignment="1">
      <alignment vertical="top" wrapText="1"/>
    </xf>
    <xf numFmtId="3" fontId="25" fillId="14" borderId="10" xfId="0" applyNumberFormat="1" applyFont="1" applyFill="1" applyBorder="1" applyAlignment="1">
      <alignment horizontal="center" vertical="top" wrapText="1"/>
    </xf>
    <xf numFmtId="2" fontId="25" fillId="14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5" fillId="4" borderId="11" xfId="0" applyFont="1" applyFill="1" applyBorder="1" applyAlignment="1">
      <alignment horizontal="center" vertical="top" wrapText="1"/>
    </xf>
    <xf numFmtId="0" fontId="25" fillId="4" borderId="12" xfId="0" applyFont="1" applyFill="1" applyBorder="1" applyAlignment="1">
      <alignment horizontal="center" vertical="top" wrapText="1"/>
    </xf>
    <xf numFmtId="0" fontId="25" fillId="4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2" fontId="4" fillId="0" borderId="14" xfId="0" applyNumberFormat="1" applyFont="1" applyBorder="1" applyAlignment="1">
      <alignment horizontal="right"/>
    </xf>
    <xf numFmtId="0" fontId="6" fillId="4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25" fillId="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view="pageBreakPreview" zoomScaleNormal="75" zoomScaleSheetLayoutView="100" zoomScalePageLayoutView="0" workbookViewId="0" topLeftCell="B1">
      <selection activeCell="C6" sqref="C6"/>
    </sheetView>
  </sheetViews>
  <sheetFormatPr defaultColWidth="9.140625" defaultRowHeight="12.75"/>
  <cols>
    <col min="2" max="2" width="97.28125" style="0" customWidth="1"/>
    <col min="3" max="3" width="22.421875" style="0" customWidth="1"/>
    <col min="4" max="4" width="17.421875" style="0" customWidth="1"/>
  </cols>
  <sheetData>
    <row r="1" spans="2:4" ht="17.25" customHeight="1">
      <c r="B1" s="64" t="s">
        <v>159</v>
      </c>
      <c r="C1" s="80" t="s">
        <v>163</v>
      </c>
      <c r="D1" s="80"/>
    </row>
    <row r="2" spans="2:3" ht="16.5" customHeight="1">
      <c r="B2" s="53" t="s">
        <v>160</v>
      </c>
      <c r="C2" s="53" t="s">
        <v>164</v>
      </c>
    </row>
    <row r="3" spans="2:4" ht="16.5" customHeight="1">
      <c r="B3" s="53" t="s">
        <v>161</v>
      </c>
      <c r="C3" s="81" t="s">
        <v>174</v>
      </c>
      <c r="D3" s="81"/>
    </row>
    <row r="4" spans="2:4" ht="15.75" customHeight="1">
      <c r="B4" s="53" t="s">
        <v>162</v>
      </c>
      <c r="C4" s="78"/>
      <c r="D4" s="79" t="s">
        <v>175</v>
      </c>
    </row>
    <row r="5" spans="2:3" ht="15.75" customHeight="1">
      <c r="B5" s="53"/>
      <c r="C5" s="23"/>
    </row>
    <row r="6" spans="2:9" ht="20.25">
      <c r="B6" s="54" t="s">
        <v>148</v>
      </c>
      <c r="C6" s="1"/>
      <c r="D6" s="1"/>
      <c r="E6" s="1"/>
      <c r="F6" s="1"/>
      <c r="G6" s="1"/>
      <c r="H6" s="1"/>
      <c r="I6" s="1"/>
    </row>
    <row r="7" spans="2:9" ht="20.25">
      <c r="B7" s="36" t="s">
        <v>145</v>
      </c>
      <c r="C7" s="1"/>
      <c r="D7" s="1"/>
      <c r="E7" s="1"/>
      <c r="F7" s="1"/>
      <c r="G7" s="1"/>
      <c r="H7" s="1"/>
      <c r="I7" s="1"/>
    </row>
    <row r="8" spans="2:9" ht="15.75">
      <c r="B8" s="2"/>
      <c r="C8" s="60"/>
      <c r="D8" s="63" t="s">
        <v>0</v>
      </c>
      <c r="E8" s="1"/>
      <c r="F8" s="1"/>
      <c r="G8" s="1"/>
      <c r="H8" s="1"/>
      <c r="I8" s="1"/>
    </row>
    <row r="9" spans="2:9" ht="18.75" customHeight="1">
      <c r="B9" s="57" t="s">
        <v>153</v>
      </c>
      <c r="C9" s="61" t="s">
        <v>151</v>
      </c>
      <c r="D9" s="5"/>
      <c r="E9" s="1"/>
      <c r="F9" s="1"/>
      <c r="G9" s="1"/>
      <c r="H9" s="1"/>
      <c r="I9" s="1"/>
    </row>
    <row r="10" spans="2:9" ht="17.25" customHeight="1">
      <c r="B10" s="55"/>
      <c r="C10" s="61" t="s">
        <v>152</v>
      </c>
      <c r="D10" s="5"/>
      <c r="E10" s="1"/>
      <c r="F10" s="1"/>
      <c r="G10" s="1"/>
      <c r="H10" s="1"/>
      <c r="I10" s="1"/>
    </row>
    <row r="11" spans="2:9" ht="39" customHeight="1">
      <c r="B11" s="2" t="s">
        <v>146</v>
      </c>
      <c r="C11" s="62"/>
      <c r="D11" s="5"/>
      <c r="E11" s="1"/>
      <c r="F11" s="1"/>
      <c r="G11" s="1"/>
      <c r="H11" s="1"/>
      <c r="I11" s="1"/>
    </row>
    <row r="12" spans="2:9" ht="15.75" customHeight="1">
      <c r="B12" s="77" t="s">
        <v>173</v>
      </c>
      <c r="C12" s="60"/>
      <c r="D12" s="4"/>
      <c r="E12" s="1"/>
      <c r="F12" s="1"/>
      <c r="G12" s="1"/>
      <c r="H12" s="1"/>
      <c r="I12" s="1"/>
    </row>
    <row r="13" spans="2:9" ht="17.25" customHeight="1">
      <c r="B13" s="55"/>
      <c r="C13" s="61" t="s">
        <v>154</v>
      </c>
      <c r="D13" s="4">
        <v>25658226</v>
      </c>
      <c r="E13" s="1"/>
      <c r="F13" s="1"/>
      <c r="G13" s="1"/>
      <c r="H13" s="1"/>
      <c r="I13" s="1"/>
    </row>
    <row r="14" spans="2:9" ht="18.75" customHeight="1">
      <c r="B14" s="56"/>
      <c r="C14" s="61" t="s">
        <v>155</v>
      </c>
      <c r="D14" s="4">
        <v>5202000860</v>
      </c>
      <c r="E14" s="1"/>
      <c r="F14" s="1"/>
      <c r="G14" s="1"/>
      <c r="H14" s="1"/>
      <c r="I14" s="1"/>
    </row>
    <row r="15" spans="2:9" ht="19.5" customHeight="1">
      <c r="B15" s="56"/>
      <c r="C15" s="61" t="s">
        <v>156</v>
      </c>
      <c r="D15" s="4">
        <v>520201001</v>
      </c>
      <c r="E15" s="1"/>
      <c r="F15" s="1"/>
      <c r="G15" s="1"/>
      <c r="H15" s="1"/>
      <c r="I15" s="1"/>
    </row>
    <row r="16" spans="2:9" ht="20.25" customHeight="1">
      <c r="B16" s="57" t="s">
        <v>158</v>
      </c>
      <c r="C16" s="61" t="s">
        <v>157</v>
      </c>
      <c r="D16" s="4"/>
      <c r="E16" s="1"/>
      <c r="F16" s="1"/>
      <c r="G16" s="1"/>
      <c r="H16" s="1"/>
      <c r="I16" s="1"/>
    </row>
    <row r="17" spans="2:9" ht="15.75">
      <c r="B17" s="8" t="s">
        <v>149</v>
      </c>
      <c r="C17" s="60"/>
      <c r="D17" s="4"/>
      <c r="E17" s="1"/>
      <c r="F17" s="1"/>
      <c r="G17" s="1"/>
      <c r="H17" s="1"/>
      <c r="I17" s="1"/>
    </row>
    <row r="18" spans="2:9" ht="18.75">
      <c r="B18" s="57" t="s">
        <v>150</v>
      </c>
      <c r="C18" s="60"/>
      <c r="D18" s="4"/>
      <c r="E18" s="1"/>
      <c r="F18" s="1"/>
      <c r="G18" s="1"/>
      <c r="H18" s="1"/>
      <c r="I18" s="1"/>
    </row>
    <row r="19" spans="2:9" ht="15.75">
      <c r="B19" s="3"/>
      <c r="C19" s="60"/>
      <c r="D19" s="4"/>
      <c r="E19" s="1"/>
      <c r="F19" s="1"/>
      <c r="G19" s="1"/>
      <c r="H19" s="1"/>
      <c r="I19" s="1"/>
    </row>
    <row r="20" spans="2:9" ht="17.25" customHeight="1">
      <c r="B20" s="84" t="s">
        <v>81</v>
      </c>
      <c r="C20" s="84"/>
      <c r="D20" s="1"/>
      <c r="E20" s="1"/>
      <c r="F20" s="1"/>
      <c r="G20" s="1"/>
      <c r="H20" s="1"/>
      <c r="I20" s="1"/>
    </row>
    <row r="21" spans="2:9" ht="20.25" customHeight="1">
      <c r="B21" s="57" t="s">
        <v>147</v>
      </c>
      <c r="C21" s="58"/>
      <c r="D21" s="1"/>
      <c r="E21" s="1"/>
      <c r="F21" s="1"/>
      <c r="G21" s="1"/>
      <c r="H21" s="1"/>
      <c r="I21" s="1"/>
    </row>
    <row r="22" spans="2:9" ht="6.75" customHeight="1">
      <c r="B22" s="58"/>
      <c r="C22" s="58"/>
      <c r="D22" s="1"/>
      <c r="E22" s="1"/>
      <c r="F22" s="1"/>
      <c r="G22" s="1"/>
      <c r="H22" s="1"/>
      <c r="I22" s="1"/>
    </row>
    <row r="23" spans="2:9" ht="18.75">
      <c r="B23" s="83" t="s">
        <v>1</v>
      </c>
      <c r="C23" s="83"/>
      <c r="D23" s="1"/>
      <c r="E23" s="1"/>
      <c r="F23" s="1"/>
      <c r="G23" s="1"/>
      <c r="H23" s="1"/>
      <c r="I23" s="1"/>
    </row>
    <row r="24" spans="2:9" ht="17.25" customHeight="1">
      <c r="B24" s="82" t="s">
        <v>2</v>
      </c>
      <c r="C24" s="82"/>
      <c r="D24" s="1"/>
      <c r="E24" s="1"/>
      <c r="F24" s="1"/>
      <c r="G24" s="1"/>
      <c r="H24" s="1"/>
      <c r="I24" s="1"/>
    </row>
    <row r="25" spans="2:9" ht="15.75" customHeight="1">
      <c r="B25" s="82" t="s">
        <v>3</v>
      </c>
      <c r="C25" s="82"/>
      <c r="D25" s="1"/>
      <c r="E25" s="1"/>
      <c r="F25" s="1"/>
      <c r="G25" s="1"/>
      <c r="H25" s="1"/>
      <c r="I25" s="1"/>
    </row>
    <row r="26" spans="2:9" ht="35.25" customHeight="1">
      <c r="B26" s="82" t="s">
        <v>4</v>
      </c>
      <c r="C26" s="82"/>
      <c r="D26" s="1"/>
      <c r="E26" s="1"/>
      <c r="F26" s="1"/>
      <c r="G26" s="1"/>
      <c r="H26" s="1"/>
      <c r="I26" s="1"/>
    </row>
  </sheetData>
  <sheetProtection/>
  <mergeCells count="7">
    <mergeCell ref="C1:D1"/>
    <mergeCell ref="C3:D3"/>
    <mergeCell ref="B26:C26"/>
    <mergeCell ref="B23:C23"/>
    <mergeCell ref="B20:C20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75" zoomScaleNormal="75" zoomScaleSheetLayoutView="75" workbookViewId="0" topLeftCell="A1">
      <selection activeCell="B45" sqref="B45"/>
    </sheetView>
  </sheetViews>
  <sheetFormatPr defaultColWidth="9.140625" defaultRowHeight="12.75"/>
  <cols>
    <col min="1" max="1" width="163.00390625" style="0" customWidth="1"/>
    <col min="2" max="2" width="17.8515625" style="0" customWidth="1"/>
  </cols>
  <sheetData>
    <row r="1" spans="1:8" ht="16.5" customHeight="1">
      <c r="A1" s="65" t="s">
        <v>5</v>
      </c>
      <c r="B1" s="66"/>
      <c r="C1" s="1"/>
      <c r="D1" s="1"/>
      <c r="E1" s="1"/>
      <c r="F1" s="1"/>
      <c r="G1" s="1"/>
      <c r="H1" s="1"/>
    </row>
    <row r="2" spans="1:8" ht="16.5" customHeight="1">
      <c r="A2" s="10"/>
      <c r="B2" s="66"/>
      <c r="C2" s="1"/>
      <c r="D2" s="1"/>
      <c r="E2" s="1"/>
      <c r="F2" s="1"/>
      <c r="G2" s="1"/>
      <c r="H2" s="1"/>
    </row>
    <row r="3" spans="1:8" ht="16.5" customHeight="1">
      <c r="A3" s="67" t="s">
        <v>6</v>
      </c>
      <c r="B3" s="67" t="s">
        <v>7</v>
      </c>
      <c r="C3" s="1"/>
      <c r="D3" s="1"/>
      <c r="E3" s="1"/>
      <c r="F3" s="1"/>
      <c r="G3" s="1"/>
      <c r="H3" s="1"/>
    </row>
    <row r="4" spans="1:8" ht="16.5" customHeight="1">
      <c r="A4" s="68" t="s">
        <v>8</v>
      </c>
      <c r="B4" s="59">
        <v>11357285.44</v>
      </c>
      <c r="C4" s="1"/>
      <c r="D4" s="1"/>
      <c r="E4" s="1"/>
      <c r="F4" s="1"/>
      <c r="G4" s="1"/>
      <c r="H4" s="1"/>
    </row>
    <row r="5" spans="1:8" ht="16.5" customHeight="1">
      <c r="A5" s="69" t="s">
        <v>9</v>
      </c>
      <c r="B5" s="59"/>
      <c r="C5" s="1"/>
      <c r="D5" s="1"/>
      <c r="E5" s="1"/>
      <c r="F5" s="1"/>
      <c r="G5" s="1"/>
      <c r="H5" s="1"/>
    </row>
    <row r="6" spans="1:8" ht="16.5" customHeight="1">
      <c r="A6" s="69" t="s">
        <v>10</v>
      </c>
      <c r="B6" s="59">
        <v>18277626.08</v>
      </c>
      <c r="C6" s="1"/>
      <c r="D6" s="1"/>
      <c r="E6" s="1"/>
      <c r="F6" s="1"/>
      <c r="G6" s="1"/>
      <c r="H6" s="1"/>
    </row>
    <row r="7" spans="1:8" ht="16.5" customHeight="1">
      <c r="A7" s="69" t="s">
        <v>11</v>
      </c>
      <c r="B7" s="59"/>
      <c r="C7" s="1"/>
      <c r="D7" s="1"/>
      <c r="E7" s="1"/>
      <c r="F7" s="1"/>
      <c r="G7" s="1"/>
      <c r="H7" s="1"/>
    </row>
    <row r="8" spans="1:8" ht="16.5" customHeight="1">
      <c r="A8" s="69" t="s">
        <v>12</v>
      </c>
      <c r="B8" s="59">
        <v>18277626.08</v>
      </c>
      <c r="C8" s="1"/>
      <c r="D8" s="1"/>
      <c r="E8" s="1"/>
      <c r="F8" s="1"/>
      <c r="G8" s="1"/>
      <c r="H8" s="1"/>
    </row>
    <row r="9" spans="1:8" ht="16.5" customHeight="1">
      <c r="A9" s="69" t="s">
        <v>13</v>
      </c>
      <c r="B9" s="59"/>
      <c r="C9" s="1"/>
      <c r="D9" s="1"/>
      <c r="E9" s="1"/>
      <c r="F9" s="1"/>
      <c r="G9" s="1"/>
      <c r="H9" s="1"/>
    </row>
    <row r="10" spans="1:8" ht="16.5" customHeight="1">
      <c r="A10" s="69" t="s">
        <v>14</v>
      </c>
      <c r="B10" s="59"/>
      <c r="C10" s="1"/>
      <c r="D10" s="1"/>
      <c r="E10" s="1"/>
      <c r="F10" s="1"/>
      <c r="G10" s="1"/>
      <c r="H10" s="1"/>
    </row>
    <row r="11" spans="1:8" ht="16.5" customHeight="1">
      <c r="A11" s="69" t="s">
        <v>15</v>
      </c>
      <c r="B11" s="59">
        <v>9464359.91</v>
      </c>
      <c r="C11" s="1"/>
      <c r="D11" s="1"/>
      <c r="E11" s="1"/>
      <c r="F11" s="1"/>
      <c r="G11" s="1"/>
      <c r="H11" s="1"/>
    </row>
    <row r="12" spans="1:8" ht="16.5" customHeight="1">
      <c r="A12" s="69" t="s">
        <v>16</v>
      </c>
      <c r="B12" s="59">
        <v>5771002.52</v>
      </c>
      <c r="C12" s="1"/>
      <c r="D12" s="1"/>
      <c r="E12" s="1"/>
      <c r="F12" s="1"/>
      <c r="G12" s="1"/>
      <c r="H12" s="1"/>
    </row>
    <row r="13" spans="1:8" ht="16.5" customHeight="1">
      <c r="A13" s="69" t="s">
        <v>11</v>
      </c>
      <c r="B13" s="59"/>
      <c r="C13" s="1"/>
      <c r="D13" s="1"/>
      <c r="E13" s="1"/>
      <c r="F13" s="1"/>
      <c r="G13" s="1"/>
      <c r="H13" s="1"/>
    </row>
    <row r="14" spans="1:8" ht="16.5" customHeight="1">
      <c r="A14" s="69" t="s">
        <v>17</v>
      </c>
      <c r="B14" s="59">
        <v>2581494.12</v>
      </c>
      <c r="C14" s="1"/>
      <c r="D14" s="1"/>
      <c r="E14" s="1"/>
      <c r="F14" s="1"/>
      <c r="G14" s="1"/>
      <c r="H14" s="1"/>
    </row>
    <row r="15" spans="1:8" ht="16.5" customHeight="1">
      <c r="A15" s="69" t="s">
        <v>18</v>
      </c>
      <c r="B15" s="59">
        <v>1123486.56</v>
      </c>
      <c r="C15" s="1"/>
      <c r="D15" s="1"/>
      <c r="E15" s="1"/>
      <c r="F15" s="1"/>
      <c r="G15" s="1"/>
      <c r="H15" s="1"/>
    </row>
    <row r="16" spans="1:8" ht="16.5" customHeight="1">
      <c r="A16" s="68" t="s">
        <v>19</v>
      </c>
      <c r="B16" s="59">
        <v>-20809618.02</v>
      </c>
      <c r="C16" s="1"/>
      <c r="D16" s="1"/>
      <c r="E16" s="1"/>
      <c r="F16" s="1"/>
      <c r="G16" s="1"/>
      <c r="H16" s="1"/>
    </row>
    <row r="17" spans="1:8" ht="16.5" customHeight="1">
      <c r="A17" s="69" t="s">
        <v>9</v>
      </c>
      <c r="B17" s="59"/>
      <c r="C17" s="1"/>
      <c r="D17" s="1"/>
      <c r="E17" s="1"/>
      <c r="F17" s="1"/>
      <c r="G17" s="1"/>
      <c r="H17" s="1"/>
    </row>
    <row r="18" spans="1:8" ht="16.5" customHeight="1">
      <c r="A18" s="69" t="s">
        <v>20</v>
      </c>
      <c r="B18" s="59"/>
      <c r="C18" s="1"/>
      <c r="D18" s="1"/>
      <c r="E18" s="1"/>
      <c r="F18" s="1"/>
      <c r="G18" s="1"/>
      <c r="H18" s="1"/>
    </row>
    <row r="19" spans="1:8" ht="16.5" customHeight="1">
      <c r="A19" s="69" t="s">
        <v>21</v>
      </c>
      <c r="B19" s="59"/>
      <c r="C19" s="1"/>
      <c r="D19" s="1"/>
      <c r="E19" s="1"/>
      <c r="F19" s="1"/>
      <c r="G19" s="1"/>
      <c r="H19" s="1"/>
    </row>
    <row r="20" spans="1:8" ht="16.5" customHeight="1">
      <c r="A20" s="69" t="s">
        <v>11</v>
      </c>
      <c r="B20" s="59"/>
      <c r="C20" s="1"/>
      <c r="D20" s="1"/>
      <c r="E20" s="1"/>
      <c r="F20" s="1"/>
      <c r="G20" s="1"/>
      <c r="H20" s="1"/>
    </row>
    <row r="21" spans="1:8" ht="16.5" customHeight="1">
      <c r="A21" s="69" t="s">
        <v>22</v>
      </c>
      <c r="B21" s="59"/>
      <c r="C21" s="1"/>
      <c r="D21" s="1"/>
      <c r="E21" s="1"/>
      <c r="F21" s="1"/>
      <c r="G21" s="1"/>
      <c r="H21" s="1"/>
    </row>
    <row r="22" spans="1:8" ht="16.5" customHeight="1">
      <c r="A22" s="69" t="s">
        <v>23</v>
      </c>
      <c r="B22" s="59"/>
      <c r="C22" s="1"/>
      <c r="D22" s="1"/>
      <c r="E22" s="1"/>
      <c r="F22" s="1"/>
      <c r="G22" s="1"/>
      <c r="H22" s="1"/>
    </row>
    <row r="23" spans="1:8" ht="16.5" customHeight="1">
      <c r="A23" s="69" t="s">
        <v>24</v>
      </c>
      <c r="B23" s="59"/>
      <c r="C23" s="1"/>
      <c r="D23" s="1"/>
      <c r="E23" s="1"/>
      <c r="F23" s="1"/>
      <c r="G23" s="1"/>
      <c r="H23" s="1"/>
    </row>
    <row r="24" spans="1:8" ht="16.5" customHeight="1">
      <c r="A24" s="69" t="s">
        <v>25</v>
      </c>
      <c r="B24" s="59"/>
      <c r="C24" s="1"/>
      <c r="D24" s="1"/>
      <c r="E24" s="1"/>
      <c r="F24" s="1"/>
      <c r="G24" s="1"/>
      <c r="H24" s="1"/>
    </row>
    <row r="25" spans="1:8" ht="16.5" customHeight="1">
      <c r="A25" s="69" t="s">
        <v>26</v>
      </c>
      <c r="B25" s="59"/>
      <c r="C25" s="1"/>
      <c r="D25" s="1"/>
      <c r="E25" s="1"/>
      <c r="F25" s="1"/>
      <c r="G25" s="1"/>
      <c r="H25" s="1"/>
    </row>
    <row r="26" spans="1:8" ht="16.5" customHeight="1">
      <c r="A26" s="69" t="s">
        <v>27</v>
      </c>
      <c r="B26" s="59"/>
      <c r="C26" s="1"/>
      <c r="D26" s="1"/>
      <c r="E26" s="1"/>
      <c r="F26" s="1"/>
      <c r="G26" s="1"/>
      <c r="H26" s="1"/>
    </row>
    <row r="27" spans="1:8" ht="16.5" customHeight="1">
      <c r="A27" s="69" t="s">
        <v>28</v>
      </c>
      <c r="B27" s="59"/>
      <c r="C27" s="1"/>
      <c r="D27" s="1"/>
      <c r="E27" s="1"/>
      <c r="F27" s="1"/>
      <c r="G27" s="1"/>
      <c r="H27" s="1"/>
    </row>
    <row r="28" spans="1:8" ht="16.5" customHeight="1">
      <c r="A28" s="69" t="s">
        <v>29</v>
      </c>
      <c r="B28" s="59"/>
      <c r="C28" s="1"/>
      <c r="D28" s="1"/>
      <c r="E28" s="1"/>
      <c r="F28" s="1"/>
      <c r="G28" s="1"/>
      <c r="H28" s="1"/>
    </row>
    <row r="29" spans="1:8" ht="16.5" customHeight="1">
      <c r="A29" s="69" t="s">
        <v>30</v>
      </c>
      <c r="B29" s="59"/>
      <c r="C29" s="1"/>
      <c r="D29" s="1"/>
      <c r="E29" s="1"/>
      <c r="F29" s="1"/>
      <c r="G29" s="1"/>
      <c r="H29" s="1"/>
    </row>
    <row r="30" spans="1:8" ht="16.5" customHeight="1">
      <c r="A30" s="69" t="s">
        <v>31</v>
      </c>
      <c r="B30" s="59"/>
      <c r="C30" s="1"/>
      <c r="D30" s="1"/>
      <c r="E30" s="1"/>
      <c r="F30" s="1"/>
      <c r="G30" s="1"/>
      <c r="H30" s="1"/>
    </row>
    <row r="31" spans="1:8" ht="16.5" customHeight="1">
      <c r="A31" s="69" t="s">
        <v>11</v>
      </c>
      <c r="B31" s="59"/>
      <c r="C31" s="1"/>
      <c r="D31" s="1"/>
      <c r="E31" s="1"/>
      <c r="F31" s="1"/>
      <c r="G31" s="1"/>
      <c r="H31" s="1"/>
    </row>
    <row r="32" spans="1:8" ht="16.5" customHeight="1">
      <c r="A32" s="69" t="s">
        <v>32</v>
      </c>
      <c r="B32" s="59"/>
      <c r="C32" s="1"/>
      <c r="D32" s="1"/>
      <c r="E32" s="1"/>
      <c r="F32" s="1"/>
      <c r="G32" s="1"/>
      <c r="H32" s="1"/>
    </row>
    <row r="33" spans="1:8" ht="16.5" customHeight="1">
      <c r="A33" s="69" t="s">
        <v>33</v>
      </c>
      <c r="B33" s="59"/>
      <c r="C33" s="1"/>
      <c r="D33" s="1"/>
      <c r="E33" s="1"/>
      <c r="F33" s="1"/>
      <c r="G33" s="1"/>
      <c r="H33" s="1"/>
    </row>
    <row r="34" spans="1:8" ht="16.5" customHeight="1">
      <c r="A34" s="69" t="s">
        <v>34</v>
      </c>
      <c r="B34" s="59"/>
      <c r="C34" s="1"/>
      <c r="D34" s="1"/>
      <c r="E34" s="1"/>
      <c r="F34" s="1"/>
      <c r="G34" s="1"/>
      <c r="H34" s="1"/>
    </row>
    <row r="35" spans="1:8" ht="16.5" customHeight="1">
      <c r="A35" s="69" t="s">
        <v>35</v>
      </c>
      <c r="B35" s="59"/>
      <c r="C35" s="1"/>
      <c r="D35" s="1"/>
      <c r="E35" s="1"/>
      <c r="F35" s="1"/>
      <c r="G35" s="1"/>
      <c r="H35" s="1"/>
    </row>
    <row r="36" spans="1:8" ht="16.5" customHeight="1">
      <c r="A36" s="69" t="s">
        <v>36</v>
      </c>
      <c r="B36" s="59"/>
      <c r="C36" s="1"/>
      <c r="D36" s="1"/>
      <c r="E36" s="1"/>
      <c r="F36" s="1"/>
      <c r="G36" s="1"/>
      <c r="H36" s="1"/>
    </row>
    <row r="37" spans="1:8" ht="16.5" customHeight="1">
      <c r="A37" s="69" t="s">
        <v>37</v>
      </c>
      <c r="B37" s="59"/>
      <c r="C37" s="1"/>
      <c r="D37" s="1"/>
      <c r="E37" s="1"/>
      <c r="F37" s="1"/>
      <c r="G37" s="1"/>
      <c r="H37" s="1"/>
    </row>
    <row r="38" spans="1:8" ht="16.5" customHeight="1">
      <c r="A38" s="69" t="s">
        <v>38</v>
      </c>
      <c r="B38" s="59"/>
      <c r="C38" s="1"/>
      <c r="D38" s="1"/>
      <c r="E38" s="1"/>
      <c r="F38" s="1"/>
      <c r="G38" s="1"/>
      <c r="H38" s="1"/>
    </row>
    <row r="39" spans="1:8" ht="16.5" customHeight="1">
      <c r="A39" s="69" t="s">
        <v>39</v>
      </c>
      <c r="B39" s="59"/>
      <c r="C39" s="1"/>
      <c r="D39" s="1"/>
      <c r="E39" s="1"/>
      <c r="F39" s="1"/>
      <c r="G39" s="1"/>
      <c r="H39" s="1"/>
    </row>
    <row r="40" spans="1:8" ht="16.5" customHeight="1">
      <c r="A40" s="69" t="s">
        <v>40</v>
      </c>
      <c r="B40" s="59"/>
      <c r="C40" s="1"/>
      <c r="D40" s="1"/>
      <c r="E40" s="1"/>
      <c r="F40" s="1"/>
      <c r="G40" s="1"/>
      <c r="H40" s="1"/>
    </row>
    <row r="41" spans="1:8" ht="16.5" customHeight="1">
      <c r="A41" s="68" t="s">
        <v>41</v>
      </c>
      <c r="B41" s="59">
        <v>15635.79</v>
      </c>
      <c r="C41" s="1"/>
      <c r="D41" s="1"/>
      <c r="E41" s="1"/>
      <c r="F41" s="1"/>
      <c r="G41" s="1"/>
      <c r="H41" s="1"/>
    </row>
    <row r="42" spans="1:8" ht="16.5" customHeight="1">
      <c r="A42" s="69" t="s">
        <v>9</v>
      </c>
      <c r="B42" s="59"/>
      <c r="C42" s="1"/>
      <c r="D42" s="1"/>
      <c r="E42" s="1"/>
      <c r="F42" s="1"/>
      <c r="G42" s="1"/>
      <c r="H42" s="1"/>
    </row>
    <row r="43" spans="1:8" ht="16.5" customHeight="1">
      <c r="A43" s="69" t="s">
        <v>42</v>
      </c>
      <c r="B43" s="59"/>
      <c r="C43" s="1"/>
      <c r="D43" s="1"/>
      <c r="E43" s="1"/>
      <c r="F43" s="1"/>
      <c r="G43" s="1"/>
      <c r="H43" s="1"/>
    </row>
    <row r="44" spans="1:8" ht="16.5" customHeight="1">
      <c r="A44" s="69" t="s">
        <v>43</v>
      </c>
      <c r="B44" s="59"/>
      <c r="C44" s="1"/>
      <c r="D44" s="1"/>
      <c r="E44" s="1"/>
      <c r="F44" s="1"/>
      <c r="G44" s="1"/>
      <c r="H44" s="1"/>
    </row>
    <row r="45" spans="1:8" ht="16.5" customHeight="1">
      <c r="A45" s="69" t="s">
        <v>11</v>
      </c>
      <c r="B45" s="59"/>
      <c r="C45" s="1"/>
      <c r="D45" s="1"/>
      <c r="E45" s="1"/>
      <c r="F45" s="1"/>
      <c r="G45" s="1"/>
      <c r="H45" s="1"/>
    </row>
    <row r="46" spans="1:8" ht="16.5" customHeight="1">
      <c r="A46" s="69" t="s">
        <v>44</v>
      </c>
      <c r="B46" s="59"/>
      <c r="C46" s="1"/>
      <c r="D46" s="1"/>
      <c r="E46" s="1"/>
      <c r="F46" s="1"/>
      <c r="G46" s="1"/>
      <c r="H46" s="1"/>
    </row>
    <row r="47" spans="1:8" ht="16.5" customHeight="1">
      <c r="A47" s="69" t="s">
        <v>45</v>
      </c>
      <c r="B47" s="59"/>
      <c r="C47" s="1"/>
      <c r="D47" s="1"/>
      <c r="E47" s="1"/>
      <c r="F47" s="1"/>
      <c r="G47" s="1"/>
      <c r="H47" s="1"/>
    </row>
    <row r="48" spans="1:8" ht="16.5" customHeight="1">
      <c r="A48" s="69" t="s">
        <v>46</v>
      </c>
      <c r="B48" s="59"/>
      <c r="C48" s="1"/>
      <c r="D48" s="1"/>
      <c r="E48" s="1"/>
      <c r="F48" s="1"/>
      <c r="G48" s="1"/>
      <c r="H48" s="1"/>
    </row>
    <row r="49" spans="1:8" ht="16.5" customHeight="1">
      <c r="A49" s="69" t="s">
        <v>47</v>
      </c>
      <c r="B49" s="59"/>
      <c r="C49" s="1"/>
      <c r="D49" s="1"/>
      <c r="E49" s="1"/>
      <c r="F49" s="1"/>
      <c r="G49" s="1"/>
      <c r="H49" s="1"/>
    </row>
    <row r="50" spans="1:8" ht="16.5" customHeight="1">
      <c r="A50" s="69" t="s">
        <v>48</v>
      </c>
      <c r="B50" s="59"/>
      <c r="C50" s="1"/>
      <c r="D50" s="1"/>
      <c r="E50" s="1"/>
      <c r="F50" s="1"/>
      <c r="G50" s="1"/>
      <c r="H50" s="1"/>
    </row>
    <row r="51" spans="1:8" ht="16.5" customHeight="1">
      <c r="A51" s="69" t="s">
        <v>49</v>
      </c>
      <c r="B51" s="59"/>
      <c r="C51" s="1"/>
      <c r="D51" s="1"/>
      <c r="E51" s="1"/>
      <c r="F51" s="1"/>
      <c r="G51" s="1"/>
      <c r="H51" s="1"/>
    </row>
    <row r="52" spans="1:8" ht="16.5" customHeight="1">
      <c r="A52" s="69" t="s">
        <v>50</v>
      </c>
      <c r="B52" s="59"/>
      <c r="C52" s="1"/>
      <c r="D52" s="1"/>
      <c r="E52" s="1"/>
      <c r="F52" s="1"/>
      <c r="G52" s="1"/>
      <c r="H52" s="1"/>
    </row>
    <row r="53" spans="1:8" ht="16.5" customHeight="1">
      <c r="A53" s="69" t="s">
        <v>51</v>
      </c>
      <c r="B53" s="59"/>
      <c r="C53" s="1"/>
      <c r="D53" s="1"/>
      <c r="E53" s="1"/>
      <c r="F53" s="1"/>
      <c r="G53" s="1"/>
      <c r="H53" s="1"/>
    </row>
    <row r="54" spans="1:8" ht="16.5" customHeight="1">
      <c r="A54" s="69" t="s">
        <v>52</v>
      </c>
      <c r="B54" s="59"/>
      <c r="C54" s="1"/>
      <c r="D54" s="1"/>
      <c r="E54" s="1"/>
      <c r="F54" s="1"/>
      <c r="G54" s="1"/>
      <c r="H54" s="1"/>
    </row>
    <row r="55" spans="1:8" ht="16.5" customHeight="1">
      <c r="A55" s="69" t="s">
        <v>53</v>
      </c>
      <c r="B55" s="59"/>
      <c r="C55" s="1"/>
      <c r="D55" s="1"/>
      <c r="E55" s="1"/>
      <c r="F55" s="1"/>
      <c r="G55" s="1"/>
      <c r="H55" s="1"/>
    </row>
    <row r="56" spans="1:8" ht="16.5" customHeight="1">
      <c r="A56" s="69" t="s">
        <v>54</v>
      </c>
      <c r="B56" s="59"/>
      <c r="C56" s="1"/>
      <c r="D56" s="1"/>
      <c r="E56" s="1"/>
      <c r="F56" s="1"/>
      <c r="G56" s="1"/>
      <c r="H56" s="1"/>
    </row>
    <row r="57" spans="1:8" ht="16.5" customHeight="1">
      <c r="A57" s="69" t="s">
        <v>55</v>
      </c>
      <c r="B57" s="59"/>
      <c r="C57" s="1"/>
      <c r="D57" s="1"/>
      <c r="E57" s="1"/>
      <c r="F57" s="1"/>
      <c r="G57" s="1"/>
      <c r="H57" s="1"/>
    </row>
    <row r="58" spans="1:8" ht="16.5" customHeight="1">
      <c r="A58" s="69" t="s">
        <v>56</v>
      </c>
      <c r="B58" s="59"/>
      <c r="C58" s="1"/>
      <c r="D58" s="1"/>
      <c r="E58" s="1"/>
      <c r="F58" s="1"/>
      <c r="G58" s="1"/>
      <c r="H58" s="1"/>
    </row>
    <row r="59" spans="1:8" ht="16.5" customHeight="1">
      <c r="A59" s="69" t="s">
        <v>11</v>
      </c>
      <c r="B59" s="59"/>
      <c r="C59" s="1"/>
      <c r="D59" s="1"/>
      <c r="E59" s="1"/>
      <c r="F59" s="1"/>
      <c r="G59" s="1"/>
      <c r="H59" s="1"/>
    </row>
    <row r="60" spans="1:8" ht="16.5" customHeight="1">
      <c r="A60" s="69" t="s">
        <v>57</v>
      </c>
      <c r="B60" s="59"/>
      <c r="C60" s="1"/>
      <c r="D60" s="1"/>
      <c r="E60" s="1"/>
      <c r="F60" s="1"/>
      <c r="G60" s="1"/>
      <c r="H60" s="1"/>
    </row>
    <row r="61" spans="1:8" ht="16.5" customHeight="1">
      <c r="A61" s="69" t="s">
        <v>58</v>
      </c>
      <c r="B61" s="59"/>
      <c r="C61" s="1"/>
      <c r="D61" s="1"/>
      <c r="E61" s="1"/>
      <c r="F61" s="1"/>
      <c r="G61" s="1"/>
      <c r="H61" s="1"/>
    </row>
    <row r="62" spans="1:8" ht="16.5" customHeight="1">
      <c r="A62" s="69" t="s">
        <v>59</v>
      </c>
      <c r="B62" s="59"/>
      <c r="C62" s="1"/>
      <c r="D62" s="1"/>
      <c r="E62" s="1"/>
      <c r="F62" s="1"/>
      <c r="G62" s="1"/>
      <c r="H62" s="1"/>
    </row>
    <row r="63" spans="1:8" ht="16.5" customHeight="1">
      <c r="A63" s="69" t="s">
        <v>60</v>
      </c>
      <c r="B63" s="59"/>
      <c r="C63" s="1"/>
      <c r="D63" s="1"/>
      <c r="E63" s="1"/>
      <c r="F63" s="1"/>
      <c r="G63" s="1"/>
      <c r="H63" s="1"/>
    </row>
    <row r="64" spans="1:8" ht="16.5" customHeight="1">
      <c r="A64" s="69" t="s">
        <v>61</v>
      </c>
      <c r="B64" s="59"/>
      <c r="C64" s="1"/>
      <c r="D64" s="1"/>
      <c r="E64" s="1"/>
      <c r="F64" s="1"/>
      <c r="G64" s="1"/>
      <c r="H64" s="1"/>
    </row>
    <row r="65" spans="1:8" ht="16.5" customHeight="1">
      <c r="A65" s="69" t="s">
        <v>62</v>
      </c>
      <c r="B65" s="59"/>
      <c r="C65" s="1"/>
      <c r="D65" s="1"/>
      <c r="E65" s="1"/>
      <c r="F65" s="1"/>
      <c r="G65" s="1"/>
      <c r="H65" s="1"/>
    </row>
    <row r="66" spans="1:8" ht="16.5" customHeight="1">
      <c r="A66" s="69" t="s">
        <v>63</v>
      </c>
      <c r="B66" s="59"/>
      <c r="C66" s="1"/>
      <c r="D66" s="1"/>
      <c r="E66" s="1"/>
      <c r="F66" s="1"/>
      <c r="G66" s="1"/>
      <c r="H66" s="1"/>
    </row>
    <row r="67" spans="1:8" ht="16.5" customHeight="1">
      <c r="A67" s="69" t="s">
        <v>64</v>
      </c>
      <c r="B67" s="59"/>
      <c r="C67" s="1"/>
      <c r="D67" s="1"/>
      <c r="E67" s="1"/>
      <c r="F67" s="1"/>
      <c r="G67" s="1"/>
      <c r="H67" s="1"/>
    </row>
    <row r="68" spans="1:8" ht="16.5" customHeight="1">
      <c r="A68" s="69" t="s">
        <v>65</v>
      </c>
      <c r="B68" s="59">
        <v>15635.79</v>
      </c>
      <c r="C68" s="1"/>
      <c r="D68" s="1"/>
      <c r="E68" s="1"/>
      <c r="F68" s="1"/>
      <c r="G68" s="1"/>
      <c r="H68" s="1"/>
    </row>
    <row r="69" spans="1:8" ht="16.5" customHeight="1">
      <c r="A69" s="69" t="s">
        <v>66</v>
      </c>
      <c r="B69" s="59"/>
      <c r="C69" s="1"/>
      <c r="D69" s="1"/>
      <c r="E69" s="1"/>
      <c r="F69" s="1"/>
      <c r="G69" s="1"/>
      <c r="H69" s="1"/>
    </row>
    <row r="70" spans="1:8" ht="16.5" customHeight="1">
      <c r="A70" s="69" t="s">
        <v>67</v>
      </c>
      <c r="B70" s="59"/>
      <c r="C70" s="1"/>
      <c r="D70" s="1"/>
      <c r="E70" s="1"/>
      <c r="F70" s="1"/>
      <c r="G70" s="1"/>
      <c r="H70" s="1"/>
    </row>
    <row r="71" spans="1:8" ht="16.5" customHeight="1">
      <c r="A71" s="69" t="s">
        <v>68</v>
      </c>
      <c r="B71" s="59"/>
      <c r="C71" s="1"/>
      <c r="D71" s="1"/>
      <c r="E71" s="1"/>
      <c r="F71" s="1"/>
      <c r="G71" s="1"/>
      <c r="H71" s="1"/>
    </row>
  </sheetData>
  <sheetProtection/>
  <printOptions/>
  <pageMargins left="0.75" right="0.75" top="1" bottom="1" header="0.5" footer="0.5"/>
  <pageSetup horizontalDpi="600" verticalDpi="600" orientation="landscape" paperSize="9" scale="70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="75" zoomScaleNormal="75" zoomScaleSheetLayoutView="75" zoomScalePageLayoutView="0" workbookViewId="0" topLeftCell="A4">
      <selection activeCell="C5" sqref="C5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8" t="s">
        <v>69</v>
      </c>
      <c r="B1" s="88"/>
      <c r="C1" s="88"/>
      <c r="D1" s="88"/>
      <c r="E1" s="88"/>
      <c r="F1" s="88"/>
      <c r="G1" s="88"/>
    </row>
    <row r="2" spans="6:7" ht="18.75">
      <c r="F2" s="89" t="s">
        <v>115</v>
      </c>
      <c r="G2" s="89"/>
    </row>
    <row r="3" spans="1:29" s="6" customFormat="1" ht="24" customHeight="1">
      <c r="A3" s="85" t="s">
        <v>124</v>
      </c>
      <c r="B3" s="86"/>
      <c r="C3" s="86"/>
      <c r="D3" s="86"/>
      <c r="E3" s="86"/>
      <c r="F3" s="86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7" ht="20.25">
      <c r="A5" s="24" t="s">
        <v>72</v>
      </c>
      <c r="B5" s="25"/>
      <c r="C5" s="26">
        <f>D5+E5+F5+G5</f>
        <v>4572900</v>
      </c>
      <c r="D5" s="26">
        <f>D7+D14+D30+D33</f>
        <v>1957400</v>
      </c>
      <c r="E5" s="26">
        <f>E7+E14+E30+E33</f>
        <v>879800</v>
      </c>
      <c r="F5" s="26">
        <f>F7+F14+F30+F33</f>
        <v>574100</v>
      </c>
      <c r="G5" s="26">
        <f>G7+G14+G30+G33</f>
        <v>1161600</v>
      </c>
    </row>
    <row r="6" spans="1:7" ht="18.75">
      <c r="A6" s="13" t="s">
        <v>71</v>
      </c>
      <c r="B6" s="12"/>
      <c r="C6" s="16"/>
      <c r="D6" s="16"/>
      <c r="E6" s="16"/>
      <c r="F6" s="16"/>
      <c r="G6" s="16"/>
    </row>
    <row r="7" spans="1:7" ht="40.5">
      <c r="A7" s="24" t="s">
        <v>94</v>
      </c>
      <c r="B7" s="25">
        <v>210</v>
      </c>
      <c r="C7" s="26">
        <f>D7+E7+F7+G7</f>
        <v>1962000</v>
      </c>
      <c r="D7" s="26">
        <f>D8+D9+D13</f>
        <v>651600</v>
      </c>
      <c r="E7" s="26">
        <f>E8+E9+E13</f>
        <v>521400</v>
      </c>
      <c r="F7" s="26">
        <f>F8+F9+F13</f>
        <v>391200</v>
      </c>
      <c r="G7" s="26">
        <f>G8+G9+G13</f>
        <v>397800</v>
      </c>
    </row>
    <row r="8" spans="1:7" ht="20.25">
      <c r="A8" s="18" t="s">
        <v>95</v>
      </c>
      <c r="B8" s="19">
        <v>211</v>
      </c>
      <c r="C8" s="20">
        <f>D8+E8+F8+G8</f>
        <v>1505000</v>
      </c>
      <c r="D8" s="20">
        <v>500000</v>
      </c>
      <c r="E8" s="20">
        <v>400000</v>
      </c>
      <c r="F8" s="20">
        <v>300000</v>
      </c>
      <c r="G8" s="20">
        <v>305000</v>
      </c>
    </row>
    <row r="9" spans="1:7" ht="20.25">
      <c r="A9" s="18" t="s">
        <v>87</v>
      </c>
      <c r="B9" s="19">
        <v>212</v>
      </c>
      <c r="C9" s="20">
        <f>C10+C11+C12</f>
        <v>2000</v>
      </c>
      <c r="D9" s="20">
        <f>D10+D11+D12</f>
        <v>600</v>
      </c>
      <c r="E9" s="20">
        <f>E10+E11+E12</f>
        <v>600</v>
      </c>
      <c r="F9" s="20">
        <f>F10+F11+F12</f>
        <v>600</v>
      </c>
      <c r="G9" s="20">
        <f>G10+G11+G12</f>
        <v>200</v>
      </c>
    </row>
    <row r="10" spans="1:7" ht="18.75">
      <c r="A10" s="13" t="s">
        <v>97</v>
      </c>
      <c r="B10" s="14">
        <v>212</v>
      </c>
      <c r="C10" s="17">
        <f aca="true" t="shared" si="0" ref="C10:C43">SUM(D10:G10)</f>
        <v>0</v>
      </c>
      <c r="D10" s="16"/>
      <c r="E10" s="16"/>
      <c r="F10" s="16"/>
      <c r="G10" s="16"/>
    </row>
    <row r="11" spans="1:7" ht="18.75">
      <c r="A11" s="13" t="s">
        <v>105</v>
      </c>
      <c r="B11" s="14">
        <v>212028</v>
      </c>
      <c r="C11" s="17">
        <f t="shared" si="0"/>
        <v>0</v>
      </c>
      <c r="D11" s="16"/>
      <c r="E11" s="16"/>
      <c r="F11" s="16"/>
      <c r="G11" s="16"/>
    </row>
    <row r="12" spans="1:7" ht="18.75">
      <c r="A12" s="13" t="s">
        <v>106</v>
      </c>
      <c r="B12" s="14">
        <v>212040</v>
      </c>
      <c r="C12" s="17">
        <f t="shared" si="0"/>
        <v>2000</v>
      </c>
      <c r="D12" s="16">
        <v>600</v>
      </c>
      <c r="E12" s="16">
        <v>600</v>
      </c>
      <c r="F12" s="16">
        <v>600</v>
      </c>
      <c r="G12" s="16">
        <v>200</v>
      </c>
    </row>
    <row r="13" spans="1:7" ht="20.25">
      <c r="A13" s="18" t="s">
        <v>78</v>
      </c>
      <c r="B13" s="21">
        <v>213</v>
      </c>
      <c r="C13" s="20">
        <f>D13+E13+F13+G13</f>
        <v>455000</v>
      </c>
      <c r="D13" s="20">
        <v>151000</v>
      </c>
      <c r="E13" s="20">
        <v>120800</v>
      </c>
      <c r="F13" s="20">
        <v>90600</v>
      </c>
      <c r="G13" s="20">
        <v>92600</v>
      </c>
    </row>
    <row r="14" spans="1:7" ht="20.25">
      <c r="A14" s="24" t="s">
        <v>96</v>
      </c>
      <c r="B14" s="25">
        <v>220</v>
      </c>
      <c r="C14" s="26">
        <f>D14+E14+F14+G14</f>
        <v>2148000</v>
      </c>
      <c r="D14" s="26">
        <f>D15+D16+D17+D21+D22+D27</f>
        <v>1155500</v>
      </c>
      <c r="E14" s="26">
        <f>E15+E16+E17+E21+E22+E27</f>
        <v>219000</v>
      </c>
      <c r="F14" s="26">
        <f>F15+F16+F17+F21+F22+F27</f>
        <v>106700</v>
      </c>
      <c r="G14" s="26">
        <f>G15+G16+G17+G21+G22+G27</f>
        <v>666800</v>
      </c>
    </row>
    <row r="15" spans="1:7" ht="20.25">
      <c r="A15" s="27" t="s">
        <v>73</v>
      </c>
      <c r="B15" s="19">
        <v>221</v>
      </c>
      <c r="C15" s="20">
        <f>D15+E15+F15+G15</f>
        <v>0</v>
      </c>
      <c r="D15" s="17"/>
      <c r="E15" s="17"/>
      <c r="F15" s="17"/>
      <c r="G15" s="17"/>
    </row>
    <row r="16" spans="1:7" ht="20.25">
      <c r="A16" s="27" t="s">
        <v>74</v>
      </c>
      <c r="B16" s="19">
        <v>222</v>
      </c>
      <c r="C16" s="20">
        <f>D16+E16+F16+G16</f>
        <v>0</v>
      </c>
      <c r="D16" s="17"/>
      <c r="E16" s="17"/>
      <c r="F16" s="17"/>
      <c r="G16" s="17"/>
    </row>
    <row r="17" spans="1:7" ht="20.25">
      <c r="A17" s="18" t="s">
        <v>88</v>
      </c>
      <c r="B17" s="19">
        <v>223</v>
      </c>
      <c r="C17" s="20">
        <f>SUM(C18:C20)</f>
        <v>2022700</v>
      </c>
      <c r="D17" s="20">
        <f>SUM(D18:D20)</f>
        <v>1102000</v>
      </c>
      <c r="E17" s="20">
        <f>SUM(E18:E20)</f>
        <v>192000</v>
      </c>
      <c r="F17" s="20">
        <f>SUM(F18:F20)</f>
        <v>85000</v>
      </c>
      <c r="G17" s="20">
        <f>SUM(G18:G20)</f>
        <v>643700</v>
      </c>
    </row>
    <row r="18" spans="1:7" ht="18.75">
      <c r="A18" s="13" t="s">
        <v>98</v>
      </c>
      <c r="B18" s="14">
        <v>223001</v>
      </c>
      <c r="C18" s="17">
        <f t="shared" si="0"/>
        <v>525600</v>
      </c>
      <c r="D18" s="16">
        <v>270000</v>
      </c>
      <c r="E18" s="16">
        <v>70000</v>
      </c>
      <c r="F18" s="16">
        <v>70000</v>
      </c>
      <c r="G18" s="16">
        <v>115600</v>
      </c>
    </row>
    <row r="19" spans="1:7" ht="18.75">
      <c r="A19" s="13" t="s">
        <v>99</v>
      </c>
      <c r="B19" s="14">
        <v>223002</v>
      </c>
      <c r="C19" s="17">
        <f t="shared" si="0"/>
        <v>1449000</v>
      </c>
      <c r="D19" s="16">
        <v>820000</v>
      </c>
      <c r="E19" s="16">
        <v>110000</v>
      </c>
      <c r="F19" s="16"/>
      <c r="G19" s="16">
        <v>519000</v>
      </c>
    </row>
    <row r="20" spans="1:7" ht="18.75">
      <c r="A20" s="13" t="s">
        <v>100</v>
      </c>
      <c r="B20" s="14">
        <v>223003</v>
      </c>
      <c r="C20" s="17">
        <f t="shared" si="0"/>
        <v>48100</v>
      </c>
      <c r="D20" s="16">
        <v>12000</v>
      </c>
      <c r="E20" s="16">
        <v>12000</v>
      </c>
      <c r="F20" s="16">
        <v>15000</v>
      </c>
      <c r="G20" s="16">
        <v>9100</v>
      </c>
    </row>
    <row r="21" spans="1:7" ht="20.25">
      <c r="A21" s="18" t="s">
        <v>75</v>
      </c>
      <c r="B21" s="19">
        <v>224</v>
      </c>
      <c r="C21" s="20">
        <f>SUM(D21:G21)</f>
        <v>0</v>
      </c>
      <c r="D21" s="20"/>
      <c r="E21" s="20"/>
      <c r="F21" s="20"/>
      <c r="G21" s="20"/>
    </row>
    <row r="22" spans="1:7" ht="20.25">
      <c r="A22" s="18" t="s">
        <v>89</v>
      </c>
      <c r="B22" s="19">
        <v>225</v>
      </c>
      <c r="C22" s="20">
        <f>C23+C24+C25+C26</f>
        <v>78000</v>
      </c>
      <c r="D22" s="20">
        <f>D23+D24+D25+D26</f>
        <v>40500</v>
      </c>
      <c r="E22" s="20">
        <f>E23+E24+E25+E26</f>
        <v>14000</v>
      </c>
      <c r="F22" s="20">
        <f>F23+F24+F25+F26</f>
        <v>12700</v>
      </c>
      <c r="G22" s="20">
        <f>G23+G24+G25+G26</f>
        <v>10800</v>
      </c>
    </row>
    <row r="23" spans="1:7" ht="18.75">
      <c r="A23" s="13" t="s">
        <v>102</v>
      </c>
      <c r="B23" s="14">
        <v>225004</v>
      </c>
      <c r="C23" s="17">
        <f t="shared" si="0"/>
        <v>27500</v>
      </c>
      <c r="D23" s="16">
        <v>8000</v>
      </c>
      <c r="E23" s="16">
        <v>8000</v>
      </c>
      <c r="F23" s="16">
        <v>7000</v>
      </c>
      <c r="G23" s="16">
        <v>4500</v>
      </c>
    </row>
    <row r="24" spans="1:7" ht="18.75">
      <c r="A24" s="13" t="s">
        <v>79</v>
      </c>
      <c r="B24" s="14">
        <v>225005</v>
      </c>
      <c r="C24" s="17">
        <f t="shared" si="0"/>
        <v>0</v>
      </c>
      <c r="D24" s="16"/>
      <c r="E24" s="16"/>
      <c r="F24" s="16"/>
      <c r="G24" s="16"/>
    </row>
    <row r="25" spans="1:7" ht="18.75">
      <c r="A25" s="13" t="s">
        <v>80</v>
      </c>
      <c r="B25" s="14">
        <v>225006</v>
      </c>
      <c r="C25" s="17">
        <f t="shared" si="0"/>
        <v>0</v>
      </c>
      <c r="D25" s="16"/>
      <c r="E25" s="16"/>
      <c r="F25" s="16"/>
      <c r="G25" s="16"/>
    </row>
    <row r="26" spans="1:7" ht="18.75">
      <c r="A26" s="13" t="s">
        <v>101</v>
      </c>
      <c r="B26" s="14">
        <v>225008</v>
      </c>
      <c r="C26" s="17">
        <f t="shared" si="0"/>
        <v>50500</v>
      </c>
      <c r="D26" s="16">
        <v>32500</v>
      </c>
      <c r="E26" s="16">
        <v>6000</v>
      </c>
      <c r="F26" s="16">
        <v>5700</v>
      </c>
      <c r="G26" s="16">
        <v>6300</v>
      </c>
    </row>
    <row r="27" spans="1:7" ht="20.25">
      <c r="A27" s="18" t="s">
        <v>90</v>
      </c>
      <c r="B27" s="21">
        <v>226</v>
      </c>
      <c r="C27" s="20">
        <f>D27+E27+F27+G27</f>
        <v>47300</v>
      </c>
      <c r="D27" s="20">
        <f>D28+D29</f>
        <v>13000</v>
      </c>
      <c r="E27" s="20">
        <f>E28+E29</f>
        <v>13000</v>
      </c>
      <c r="F27" s="20">
        <f>F28+F29</f>
        <v>9000</v>
      </c>
      <c r="G27" s="20">
        <f>G28+G29</f>
        <v>12300</v>
      </c>
    </row>
    <row r="28" spans="1:7" ht="18.75">
      <c r="A28" s="13" t="s">
        <v>103</v>
      </c>
      <c r="B28" s="12">
        <v>226</v>
      </c>
      <c r="C28" s="17">
        <f>D28+E28+F28+G28</f>
        <v>47300</v>
      </c>
      <c r="D28" s="16">
        <v>13000</v>
      </c>
      <c r="E28" s="16">
        <v>13000</v>
      </c>
      <c r="F28" s="16">
        <v>9000</v>
      </c>
      <c r="G28" s="16">
        <v>12300</v>
      </c>
    </row>
    <row r="29" spans="1:7" ht="18.75">
      <c r="A29" s="13" t="s">
        <v>104</v>
      </c>
      <c r="B29" s="14">
        <v>226007</v>
      </c>
      <c r="C29" s="17">
        <f>D29+E29+F29+G29</f>
        <v>0</v>
      </c>
      <c r="D29" s="16"/>
      <c r="E29" s="16"/>
      <c r="F29" s="16"/>
      <c r="G29" s="16"/>
    </row>
    <row r="30" spans="1:7" ht="20.25">
      <c r="A30" s="24" t="s">
        <v>93</v>
      </c>
      <c r="B30" s="28">
        <v>290</v>
      </c>
      <c r="C30" s="26">
        <f>D30+E30+F30+G30</f>
        <v>50900</v>
      </c>
      <c r="D30" s="26">
        <f>D31+D32</f>
        <v>15300</v>
      </c>
      <c r="E30" s="26">
        <f>E31+E32</f>
        <v>19400</v>
      </c>
      <c r="F30" s="26">
        <f>F31+F32</f>
        <v>16200</v>
      </c>
      <c r="G30" s="26">
        <f>G31+G32</f>
        <v>0</v>
      </c>
    </row>
    <row r="31" spans="1:7" ht="18.75">
      <c r="A31" s="13" t="s">
        <v>108</v>
      </c>
      <c r="B31" s="12">
        <v>290</v>
      </c>
      <c r="C31" s="17">
        <f t="shared" si="0"/>
        <v>1500</v>
      </c>
      <c r="D31" s="16">
        <v>1500</v>
      </c>
      <c r="E31" s="16"/>
      <c r="F31" s="16"/>
      <c r="G31" s="16"/>
    </row>
    <row r="32" spans="1:7" ht="18.75">
      <c r="A32" s="13" t="s">
        <v>107</v>
      </c>
      <c r="B32" s="14">
        <v>290074</v>
      </c>
      <c r="C32" s="17">
        <f t="shared" si="0"/>
        <v>49400</v>
      </c>
      <c r="D32" s="16">
        <v>13800</v>
      </c>
      <c r="E32" s="16">
        <v>19400</v>
      </c>
      <c r="F32" s="16">
        <v>16200</v>
      </c>
      <c r="G32" s="16"/>
    </row>
    <row r="33" spans="1:7" ht="20.25">
      <c r="A33" s="24" t="s">
        <v>76</v>
      </c>
      <c r="B33" s="25">
        <v>300</v>
      </c>
      <c r="C33" s="26">
        <f>D33+E33++F33+G33</f>
        <v>412000</v>
      </c>
      <c r="D33" s="26">
        <f>D34+D37</f>
        <v>135000</v>
      </c>
      <c r="E33" s="26">
        <f>E34+E37</f>
        <v>120000</v>
      </c>
      <c r="F33" s="26">
        <f>F34+F37</f>
        <v>60000</v>
      </c>
      <c r="G33" s="26">
        <f>G34+G37</f>
        <v>97000</v>
      </c>
    </row>
    <row r="34" spans="1:7" ht="20.25">
      <c r="A34" s="18" t="s">
        <v>91</v>
      </c>
      <c r="B34" s="19">
        <v>310</v>
      </c>
      <c r="C34" s="20">
        <f>SUM(C35:C36)</f>
        <v>0</v>
      </c>
      <c r="D34" s="20">
        <f>SUM(D35:D36)</f>
        <v>0</v>
      </c>
      <c r="E34" s="20">
        <f>SUM(E35:E36)</f>
        <v>0</v>
      </c>
      <c r="F34" s="20">
        <f>SUM(F35:F36)</f>
        <v>0</v>
      </c>
      <c r="G34" s="20">
        <f>SUM(G35:G36)</f>
        <v>0</v>
      </c>
    </row>
    <row r="35" spans="1:7" ht="18.75">
      <c r="A35" s="13" t="s">
        <v>109</v>
      </c>
      <c r="B35" s="14">
        <v>310311</v>
      </c>
      <c r="C35" s="17">
        <f t="shared" si="0"/>
        <v>0</v>
      </c>
      <c r="D35" s="16"/>
      <c r="E35" s="16"/>
      <c r="F35" s="16"/>
      <c r="G35" s="16"/>
    </row>
    <row r="36" spans="1:7" ht="18.75">
      <c r="A36" s="13" t="s">
        <v>77</v>
      </c>
      <c r="B36" s="14">
        <v>310312</v>
      </c>
      <c r="C36" s="17">
        <f t="shared" si="0"/>
        <v>0</v>
      </c>
      <c r="D36" s="16"/>
      <c r="E36" s="16"/>
      <c r="F36" s="16"/>
      <c r="G36" s="16"/>
    </row>
    <row r="37" spans="1:7" ht="20.25">
      <c r="A37" s="18" t="s">
        <v>92</v>
      </c>
      <c r="B37" s="21">
        <v>340</v>
      </c>
      <c r="C37" s="20">
        <f>D37+E37+F37+G37</f>
        <v>412000</v>
      </c>
      <c r="D37" s="20">
        <f>D38+D39+D40+D41+D42+D43</f>
        <v>135000</v>
      </c>
      <c r="E37" s="20">
        <f>E38+E39+E40+E41+E42+E43</f>
        <v>120000</v>
      </c>
      <c r="F37" s="20">
        <f>F38+F39+F40+F41+F42+F43</f>
        <v>60000</v>
      </c>
      <c r="G37" s="20">
        <f>G38+G39+G40+G41+G42+G43</f>
        <v>97000</v>
      </c>
    </row>
    <row r="38" spans="1:7" ht="20.25">
      <c r="A38" s="13" t="s">
        <v>111</v>
      </c>
      <c r="B38" s="14">
        <v>340341</v>
      </c>
      <c r="C38" s="30">
        <f>D38+E38+F38+G38</f>
        <v>0</v>
      </c>
      <c r="D38" s="32"/>
      <c r="E38" s="32"/>
      <c r="F38" s="32"/>
      <c r="G38" s="32"/>
    </row>
    <row r="39" spans="1:7" ht="18.75">
      <c r="A39" s="13" t="s">
        <v>110</v>
      </c>
      <c r="B39" s="14">
        <v>340342</v>
      </c>
      <c r="C39" s="17">
        <f>SUM(D39:G39)</f>
        <v>0</v>
      </c>
      <c r="D39" s="16"/>
      <c r="E39" s="16"/>
      <c r="F39" s="16"/>
      <c r="G39" s="16"/>
    </row>
    <row r="40" spans="1:7" ht="18.75">
      <c r="A40" s="13" t="s">
        <v>112</v>
      </c>
      <c r="B40" s="14">
        <v>340343</v>
      </c>
      <c r="C40" s="17">
        <f t="shared" si="0"/>
        <v>412000</v>
      </c>
      <c r="D40" s="16">
        <v>135000</v>
      </c>
      <c r="E40" s="16">
        <v>120000</v>
      </c>
      <c r="F40" s="16">
        <v>60000</v>
      </c>
      <c r="G40" s="16">
        <v>97000</v>
      </c>
    </row>
    <row r="41" spans="1:7" ht="18.75">
      <c r="A41" s="13" t="s">
        <v>113</v>
      </c>
      <c r="B41" s="14">
        <v>340344</v>
      </c>
      <c r="C41" s="17">
        <f t="shared" si="0"/>
        <v>0</v>
      </c>
      <c r="D41" s="16"/>
      <c r="E41" s="16"/>
      <c r="F41" s="16"/>
      <c r="G41" s="16"/>
    </row>
    <row r="42" spans="1:7" ht="18.75">
      <c r="A42" s="13" t="s">
        <v>108</v>
      </c>
      <c r="B42" s="15">
        <v>340345</v>
      </c>
      <c r="C42" s="17">
        <f t="shared" si="0"/>
        <v>0</v>
      </c>
      <c r="D42" s="16"/>
      <c r="E42" s="16"/>
      <c r="F42" s="16"/>
      <c r="G42" s="16"/>
    </row>
    <row r="43" spans="1:7" ht="18.75">
      <c r="A43" s="13" t="s">
        <v>114</v>
      </c>
      <c r="B43" s="15">
        <v>340346</v>
      </c>
      <c r="C43" s="17">
        <f t="shared" si="0"/>
        <v>0</v>
      </c>
      <c r="D43" s="16"/>
      <c r="E43" s="16"/>
      <c r="F43" s="16"/>
      <c r="G43" s="16"/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="75" zoomScaleNormal="75" zoomScaleSheetLayoutView="75" workbookViewId="0" topLeftCell="A1">
      <selection activeCell="E11" sqref="E11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8"/>
      <c r="B1" s="88"/>
      <c r="C1" s="88"/>
      <c r="D1" s="88"/>
      <c r="E1" s="88"/>
      <c r="F1" s="88"/>
      <c r="G1" s="88"/>
    </row>
    <row r="2" spans="6:7" ht="18.75">
      <c r="F2" s="89" t="s">
        <v>115</v>
      </c>
      <c r="G2" s="89"/>
    </row>
    <row r="3" spans="1:29" s="6" customFormat="1" ht="24" customHeight="1">
      <c r="A3" s="85" t="s">
        <v>125</v>
      </c>
      <c r="B3" s="86"/>
      <c r="C3" s="86"/>
      <c r="D3" s="86"/>
      <c r="E3" s="86"/>
      <c r="F3" s="86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7" ht="20.25">
      <c r="A5" s="24" t="s">
        <v>72</v>
      </c>
      <c r="B5" s="25"/>
      <c r="C5" s="26">
        <f>D5+E5+F5+G5</f>
        <v>8873700</v>
      </c>
      <c r="D5" s="26">
        <f>D7+D14+D30+D33</f>
        <v>2369400</v>
      </c>
      <c r="E5" s="26">
        <f>E7+E14+E30+E33</f>
        <v>2826100</v>
      </c>
      <c r="F5" s="26">
        <f>F7+F14+F30+F33</f>
        <v>1964500</v>
      </c>
      <c r="G5" s="26">
        <f>G7+G14+G30+G33</f>
        <v>1713700</v>
      </c>
    </row>
    <row r="6" spans="1:7" ht="18.75">
      <c r="A6" s="13" t="s">
        <v>71</v>
      </c>
      <c r="B6" s="12"/>
      <c r="C6" s="16"/>
      <c r="D6" s="16"/>
      <c r="E6" s="16"/>
      <c r="F6" s="16"/>
      <c r="G6" s="16"/>
    </row>
    <row r="7" spans="1:7" ht="40.5">
      <c r="A7" s="24" t="s">
        <v>94</v>
      </c>
      <c r="B7" s="25">
        <v>210</v>
      </c>
      <c r="C7" s="26">
        <f>D7+E7+F7+G7</f>
        <v>8118100</v>
      </c>
      <c r="D7" s="26">
        <f>D8+D9+D13</f>
        <v>2099000</v>
      </c>
      <c r="E7" s="26">
        <f>E8+E9+E13</f>
        <v>2546300</v>
      </c>
      <c r="F7" s="26">
        <f>F8+F9+F13</f>
        <v>1830000</v>
      </c>
      <c r="G7" s="26">
        <f>G8+G9+G13</f>
        <v>1642800</v>
      </c>
    </row>
    <row r="8" spans="1:7" ht="20.25">
      <c r="A8" s="18" t="s">
        <v>95</v>
      </c>
      <c r="B8" s="19">
        <v>211</v>
      </c>
      <c r="C8" s="20">
        <f>D8+E8+F8+G8</f>
        <v>6200700</v>
      </c>
      <c r="D8" s="20">
        <v>1600000</v>
      </c>
      <c r="E8" s="20">
        <v>1950000</v>
      </c>
      <c r="F8" s="20">
        <v>1400000</v>
      </c>
      <c r="G8" s="20">
        <v>1250700</v>
      </c>
    </row>
    <row r="9" spans="1:7" ht="20.25">
      <c r="A9" s="18" t="s">
        <v>87</v>
      </c>
      <c r="B9" s="19">
        <v>212</v>
      </c>
      <c r="C9" s="20">
        <f>C10+C11+C12</f>
        <v>44200</v>
      </c>
      <c r="D9" s="20">
        <f>D10+D11+D12</f>
        <v>12000</v>
      </c>
      <c r="E9" s="20">
        <f>E10+E11+E12</f>
        <v>11000</v>
      </c>
      <c r="F9" s="20">
        <f>F10+F11+F12</f>
        <v>10000</v>
      </c>
      <c r="G9" s="20">
        <f>G10+G11+G12</f>
        <v>11200</v>
      </c>
    </row>
    <row r="10" spans="1:7" ht="18.75">
      <c r="A10" s="13" t="s">
        <v>97</v>
      </c>
      <c r="B10" s="14">
        <v>212</v>
      </c>
      <c r="C10" s="17">
        <f>SUM(D10:G10)</f>
        <v>31200</v>
      </c>
      <c r="D10" s="16">
        <v>8000</v>
      </c>
      <c r="E10" s="16">
        <v>8000</v>
      </c>
      <c r="F10" s="16">
        <v>8000</v>
      </c>
      <c r="G10" s="16">
        <v>7200</v>
      </c>
    </row>
    <row r="11" spans="1:7" ht="18.75">
      <c r="A11" s="13" t="s">
        <v>105</v>
      </c>
      <c r="B11" s="14">
        <v>212028</v>
      </c>
      <c r="C11" s="17">
        <f>SUM(D11:G11)</f>
        <v>13000</v>
      </c>
      <c r="D11" s="16">
        <v>4000</v>
      </c>
      <c r="E11" s="16">
        <v>3000</v>
      </c>
      <c r="F11" s="16">
        <v>2000</v>
      </c>
      <c r="G11" s="16">
        <v>4000</v>
      </c>
    </row>
    <row r="12" spans="1:7" ht="18.75">
      <c r="A12" s="13" t="s">
        <v>106</v>
      </c>
      <c r="B12" s="14">
        <v>212040</v>
      </c>
      <c r="C12" s="17">
        <f>SUM(D12:G12)</f>
        <v>0</v>
      </c>
      <c r="D12" s="16"/>
      <c r="E12" s="16"/>
      <c r="F12" s="16"/>
      <c r="G12" s="16"/>
    </row>
    <row r="13" spans="1:7" ht="20.25">
      <c r="A13" s="18" t="s">
        <v>78</v>
      </c>
      <c r="B13" s="21">
        <v>213</v>
      </c>
      <c r="C13" s="20">
        <f>D13+E13+F13+G13</f>
        <v>1873200</v>
      </c>
      <c r="D13" s="20">
        <v>487000</v>
      </c>
      <c r="E13" s="20">
        <v>585300</v>
      </c>
      <c r="F13" s="20">
        <v>420000</v>
      </c>
      <c r="G13" s="20">
        <v>380900</v>
      </c>
    </row>
    <row r="14" spans="1:7" ht="20.25">
      <c r="A14" s="24" t="s">
        <v>96</v>
      </c>
      <c r="B14" s="25">
        <v>220</v>
      </c>
      <c r="C14" s="26">
        <f>D14+E14+F14+G14</f>
        <v>211000</v>
      </c>
      <c r="D14" s="26">
        <f>D15+D16+D17+D21+D22+D27</f>
        <v>70400</v>
      </c>
      <c r="E14" s="26">
        <f>E15+E16+E17+E21+E22+E27</f>
        <v>79800</v>
      </c>
      <c r="F14" s="26">
        <f>F15+F16+F17+F21+F22+F27</f>
        <v>29500</v>
      </c>
      <c r="G14" s="26">
        <f>G15+G16+G17+G21+G22+G27</f>
        <v>31300</v>
      </c>
    </row>
    <row r="15" spans="1:7" ht="20.25">
      <c r="A15" s="27" t="s">
        <v>73</v>
      </c>
      <c r="B15" s="19">
        <v>221</v>
      </c>
      <c r="C15" s="20">
        <f>D15+E15+F15+G15</f>
        <v>106000</v>
      </c>
      <c r="D15" s="17">
        <v>39400</v>
      </c>
      <c r="E15" s="17">
        <v>49800</v>
      </c>
      <c r="F15" s="17">
        <v>7500</v>
      </c>
      <c r="G15" s="17">
        <v>9300</v>
      </c>
    </row>
    <row r="16" spans="1:7" ht="20.25">
      <c r="A16" s="27" t="s">
        <v>74</v>
      </c>
      <c r="B16" s="19">
        <v>222</v>
      </c>
      <c r="C16" s="20">
        <f>D16+E16+F16+G16</f>
        <v>20000</v>
      </c>
      <c r="D16" s="17">
        <v>6000</v>
      </c>
      <c r="E16" s="17">
        <v>5000</v>
      </c>
      <c r="F16" s="17">
        <v>4000</v>
      </c>
      <c r="G16" s="17">
        <v>5000</v>
      </c>
    </row>
    <row r="17" spans="1:7" ht="20.25">
      <c r="A17" s="18" t="s">
        <v>88</v>
      </c>
      <c r="B17" s="19">
        <v>223</v>
      </c>
      <c r="C17" s="20">
        <f>SUM(C18:C20)</f>
        <v>0</v>
      </c>
      <c r="D17" s="20">
        <f>SUM(D18:D20)</f>
        <v>0</v>
      </c>
      <c r="E17" s="20">
        <f>SUM(E18:E20)</f>
        <v>0</v>
      </c>
      <c r="F17" s="20">
        <f>SUM(F18:F20)</f>
        <v>0</v>
      </c>
      <c r="G17" s="20">
        <f>SUM(G18:G20)</f>
        <v>0</v>
      </c>
    </row>
    <row r="18" spans="1:7" ht="18.75">
      <c r="A18" s="13" t="s">
        <v>98</v>
      </c>
      <c r="B18" s="14">
        <v>223001</v>
      </c>
      <c r="C18" s="17">
        <f>SUM(D18:G18)</f>
        <v>0</v>
      </c>
      <c r="D18" s="16"/>
      <c r="E18" s="16"/>
      <c r="F18" s="16"/>
      <c r="G18" s="16"/>
    </row>
    <row r="19" spans="1:7" ht="18.75">
      <c r="A19" s="13" t="s">
        <v>99</v>
      </c>
      <c r="B19" s="14">
        <v>223002</v>
      </c>
      <c r="C19" s="17">
        <f>SUM(D19:G19)</f>
        <v>0</v>
      </c>
      <c r="D19" s="16"/>
      <c r="E19" s="16"/>
      <c r="F19" s="16"/>
      <c r="G19" s="16"/>
    </row>
    <row r="20" spans="1:7" ht="18.75">
      <c r="A20" s="13" t="s">
        <v>100</v>
      </c>
      <c r="B20" s="14">
        <v>223003</v>
      </c>
      <c r="C20" s="17">
        <f>SUM(D20:G20)</f>
        <v>0</v>
      </c>
      <c r="D20" s="16"/>
      <c r="E20" s="16"/>
      <c r="F20" s="16"/>
      <c r="G20" s="16"/>
    </row>
    <row r="21" spans="1:7" ht="20.25">
      <c r="A21" s="18" t="s">
        <v>75</v>
      </c>
      <c r="B21" s="19">
        <v>224</v>
      </c>
      <c r="C21" s="20">
        <f>SUM(D21:G21)</f>
        <v>0</v>
      </c>
      <c r="D21" s="20"/>
      <c r="E21" s="20"/>
      <c r="F21" s="20"/>
      <c r="G21" s="20"/>
    </row>
    <row r="22" spans="1:7" ht="20.25">
      <c r="A22" s="18" t="s">
        <v>89</v>
      </c>
      <c r="B22" s="19">
        <v>225</v>
      </c>
      <c r="C22" s="20">
        <f>C23+C24+C25+C26</f>
        <v>0</v>
      </c>
      <c r="D22" s="20">
        <f>D23+D24+D25+D26</f>
        <v>0</v>
      </c>
      <c r="E22" s="20">
        <f>E23+E24+E25+E26</f>
        <v>0</v>
      </c>
      <c r="F22" s="20">
        <f>F23+F24+F25+F26</f>
        <v>0</v>
      </c>
      <c r="G22" s="20">
        <f>G23+G24+G25+G26</f>
        <v>0</v>
      </c>
    </row>
    <row r="23" spans="1:7" ht="18.75">
      <c r="A23" s="13" t="s">
        <v>102</v>
      </c>
      <c r="B23" s="14">
        <v>225004</v>
      </c>
      <c r="C23" s="17">
        <f>SUM(D23:G23)</f>
        <v>0</v>
      </c>
      <c r="D23" s="16"/>
      <c r="E23" s="16"/>
      <c r="F23" s="16"/>
      <c r="G23" s="16"/>
    </row>
    <row r="24" spans="1:7" ht="18.75">
      <c r="A24" s="13" t="s">
        <v>79</v>
      </c>
      <c r="B24" s="14">
        <v>225005</v>
      </c>
      <c r="C24" s="17">
        <f>SUM(D24:G24)</f>
        <v>0</v>
      </c>
      <c r="D24" s="16"/>
      <c r="E24" s="16"/>
      <c r="F24" s="16"/>
      <c r="G24" s="16"/>
    </row>
    <row r="25" spans="1:7" ht="18.75">
      <c r="A25" s="13" t="s">
        <v>80</v>
      </c>
      <c r="B25" s="14">
        <v>225006</v>
      </c>
      <c r="C25" s="17">
        <f>SUM(D25:G25)</f>
        <v>0</v>
      </c>
      <c r="D25" s="16"/>
      <c r="E25" s="16"/>
      <c r="F25" s="16"/>
      <c r="G25" s="16"/>
    </row>
    <row r="26" spans="1:7" ht="18.75">
      <c r="A26" s="13" t="s">
        <v>101</v>
      </c>
      <c r="B26" s="14">
        <v>225008</v>
      </c>
      <c r="C26" s="17">
        <f>SUM(D26:G26)</f>
        <v>0</v>
      </c>
      <c r="D26" s="16"/>
      <c r="E26" s="16"/>
      <c r="F26" s="16"/>
      <c r="G26" s="16"/>
    </row>
    <row r="27" spans="1:7" ht="20.25">
      <c r="A27" s="18" t="s">
        <v>90</v>
      </c>
      <c r="B27" s="21">
        <v>226</v>
      </c>
      <c r="C27" s="20">
        <f>D27+E27+F27+G27</f>
        <v>85000</v>
      </c>
      <c r="D27" s="20">
        <f>D28+D29</f>
        <v>25000</v>
      </c>
      <c r="E27" s="20">
        <f>E28+E29</f>
        <v>25000</v>
      </c>
      <c r="F27" s="20">
        <f>F28+F29</f>
        <v>18000</v>
      </c>
      <c r="G27" s="20">
        <f>G28+G29</f>
        <v>17000</v>
      </c>
    </row>
    <row r="28" spans="1:7" ht="18.75">
      <c r="A28" s="13" t="s">
        <v>103</v>
      </c>
      <c r="B28" s="12">
        <v>226</v>
      </c>
      <c r="C28" s="17">
        <f>D28+E28+F28+G28</f>
        <v>85000</v>
      </c>
      <c r="D28" s="16">
        <v>25000</v>
      </c>
      <c r="E28" s="16">
        <v>25000</v>
      </c>
      <c r="F28" s="16">
        <v>18000</v>
      </c>
      <c r="G28" s="16">
        <v>17000</v>
      </c>
    </row>
    <row r="29" spans="1:7" ht="18.75">
      <c r="A29" s="13" t="s">
        <v>104</v>
      </c>
      <c r="B29" s="14">
        <v>226007</v>
      </c>
      <c r="C29" s="17">
        <f>D29+E29+F29+G29</f>
        <v>0</v>
      </c>
      <c r="D29" s="16"/>
      <c r="E29" s="16"/>
      <c r="F29" s="16"/>
      <c r="G29" s="16"/>
    </row>
    <row r="30" spans="1:7" ht="20.25">
      <c r="A30" s="24" t="s">
        <v>93</v>
      </c>
      <c r="B30" s="28">
        <v>290</v>
      </c>
      <c r="C30" s="26">
        <f>D30+E30+F30+G30</f>
        <v>0</v>
      </c>
      <c r="D30" s="26">
        <f>D31+D32</f>
        <v>0</v>
      </c>
      <c r="E30" s="26">
        <f>E31+E32</f>
        <v>0</v>
      </c>
      <c r="F30" s="26">
        <f>F31+F32</f>
        <v>0</v>
      </c>
      <c r="G30" s="26">
        <f>G31+G32</f>
        <v>0</v>
      </c>
    </row>
    <row r="31" spans="1:7" ht="18.75">
      <c r="A31" s="13" t="s">
        <v>108</v>
      </c>
      <c r="B31" s="12">
        <v>290</v>
      </c>
      <c r="C31" s="17">
        <f>SUM(D31:G31)</f>
        <v>0</v>
      </c>
      <c r="D31" s="16"/>
      <c r="E31" s="16"/>
      <c r="F31" s="16"/>
      <c r="G31" s="16"/>
    </row>
    <row r="32" spans="1:7" ht="18.75">
      <c r="A32" s="13" t="s">
        <v>107</v>
      </c>
      <c r="B32" s="14">
        <v>290074</v>
      </c>
      <c r="C32" s="17">
        <f>SUM(D32:G32)</f>
        <v>0</v>
      </c>
      <c r="D32" s="16"/>
      <c r="E32" s="16"/>
      <c r="F32" s="16"/>
      <c r="G32" s="16"/>
    </row>
    <row r="33" spans="1:7" ht="20.25">
      <c r="A33" s="24" t="s">
        <v>76</v>
      </c>
      <c r="B33" s="25">
        <v>300</v>
      </c>
      <c r="C33" s="26">
        <f>D33+E33++F33+G33</f>
        <v>544600</v>
      </c>
      <c r="D33" s="26">
        <f>D34+D37</f>
        <v>200000</v>
      </c>
      <c r="E33" s="26">
        <f>E34+E37</f>
        <v>200000</v>
      </c>
      <c r="F33" s="26">
        <f>F34+F37</f>
        <v>105000</v>
      </c>
      <c r="G33" s="26">
        <f>G34+G37</f>
        <v>39600</v>
      </c>
    </row>
    <row r="34" spans="1:7" ht="20.25">
      <c r="A34" s="18" t="s">
        <v>91</v>
      </c>
      <c r="B34" s="19">
        <v>310</v>
      </c>
      <c r="C34" s="20">
        <f>SUM(C35:C36)</f>
        <v>230000</v>
      </c>
      <c r="D34" s="20">
        <f>SUM(D35:D36)</f>
        <v>100000</v>
      </c>
      <c r="E34" s="20">
        <f>SUM(E35:E36)</f>
        <v>100000</v>
      </c>
      <c r="F34" s="20">
        <f>SUM(F35:F36)</f>
        <v>30000</v>
      </c>
      <c r="G34" s="20">
        <f>SUM(G35:G36)</f>
        <v>0</v>
      </c>
    </row>
    <row r="35" spans="1:7" ht="18.75">
      <c r="A35" s="13" t="s">
        <v>109</v>
      </c>
      <c r="B35" s="14">
        <v>310311</v>
      </c>
      <c r="C35" s="17">
        <f>SUM(D35:G35)</f>
        <v>0</v>
      </c>
      <c r="D35" s="16"/>
      <c r="E35" s="16"/>
      <c r="F35" s="16"/>
      <c r="G35" s="16"/>
    </row>
    <row r="36" spans="1:7" ht="18.75">
      <c r="A36" s="13" t="s">
        <v>77</v>
      </c>
      <c r="B36" s="14">
        <v>310312</v>
      </c>
      <c r="C36" s="17">
        <f>SUM(D36:G36)</f>
        <v>230000</v>
      </c>
      <c r="D36" s="16">
        <v>100000</v>
      </c>
      <c r="E36" s="16">
        <v>100000</v>
      </c>
      <c r="F36" s="16">
        <v>30000</v>
      </c>
      <c r="G36" s="16"/>
    </row>
    <row r="37" spans="1:7" ht="20.25">
      <c r="A37" s="18" t="s">
        <v>92</v>
      </c>
      <c r="B37" s="21">
        <v>340</v>
      </c>
      <c r="C37" s="20">
        <f>D37+E37+F37+G37</f>
        <v>314600</v>
      </c>
      <c r="D37" s="20">
        <f>D38+D39+D40+D41+D42+D43</f>
        <v>100000</v>
      </c>
      <c r="E37" s="20">
        <f>E38+E39+E40+E41+E42+E43</f>
        <v>100000</v>
      </c>
      <c r="F37" s="20">
        <f>F38+F39+F40+F41+F42+F43</f>
        <v>75000</v>
      </c>
      <c r="G37" s="20">
        <f>G38+G39+G40+G41+G42+G43</f>
        <v>39600</v>
      </c>
    </row>
    <row r="38" spans="1:7" ht="20.25">
      <c r="A38" s="13" t="s">
        <v>111</v>
      </c>
      <c r="B38" s="14">
        <v>340341</v>
      </c>
      <c r="C38" s="30">
        <f>D38+E38+F38+G38</f>
        <v>0</v>
      </c>
      <c r="D38" s="32"/>
      <c r="E38" s="32"/>
      <c r="F38" s="32"/>
      <c r="G38" s="32"/>
    </row>
    <row r="39" spans="1:7" ht="18.75">
      <c r="A39" s="13" t="s">
        <v>110</v>
      </c>
      <c r="B39" s="14">
        <v>340342</v>
      </c>
      <c r="C39" s="17">
        <f>SUM(D39:G39)</f>
        <v>0</v>
      </c>
      <c r="D39" s="16"/>
      <c r="E39" s="16"/>
      <c r="F39" s="16"/>
      <c r="G39" s="16"/>
    </row>
    <row r="40" spans="1:7" ht="18.75">
      <c r="A40" s="13" t="s">
        <v>112</v>
      </c>
      <c r="B40" s="14">
        <v>340343</v>
      </c>
      <c r="C40" s="17">
        <f>SUM(D40:G40)</f>
        <v>0</v>
      </c>
      <c r="D40" s="16"/>
      <c r="E40" s="16"/>
      <c r="F40" s="16"/>
      <c r="G40" s="16"/>
    </row>
    <row r="41" spans="1:7" ht="18.75">
      <c r="A41" s="13" t="s">
        <v>113</v>
      </c>
      <c r="B41" s="14">
        <v>340344</v>
      </c>
      <c r="C41" s="17">
        <f>SUM(D41:G41)</f>
        <v>0</v>
      </c>
      <c r="D41" s="16"/>
      <c r="E41" s="16"/>
      <c r="F41" s="16"/>
      <c r="G41" s="16"/>
    </row>
    <row r="42" spans="1:7" ht="18.75">
      <c r="A42" s="13" t="s">
        <v>108</v>
      </c>
      <c r="B42" s="15">
        <v>340345</v>
      </c>
      <c r="C42" s="17">
        <f>SUM(D42:G42)</f>
        <v>314600</v>
      </c>
      <c r="D42" s="16">
        <v>100000</v>
      </c>
      <c r="E42" s="16">
        <v>100000</v>
      </c>
      <c r="F42" s="16">
        <v>75000</v>
      </c>
      <c r="G42" s="16">
        <v>39600</v>
      </c>
    </row>
    <row r="43" spans="1:7" ht="18.75">
      <c r="A43" s="13" t="s">
        <v>114</v>
      </c>
      <c r="B43" s="15">
        <v>340346</v>
      </c>
      <c r="C43" s="17">
        <f>SUM(D43:G43)</f>
        <v>0</v>
      </c>
      <c r="D43" s="16"/>
      <c r="E43" s="16"/>
      <c r="F43" s="16"/>
      <c r="G43" s="16"/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="75" zoomScaleNormal="75" zoomScaleSheetLayoutView="75" workbookViewId="0" topLeftCell="A4">
      <selection activeCell="A4" sqref="A4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8"/>
      <c r="B1" s="88"/>
      <c r="C1" s="88"/>
      <c r="D1" s="88"/>
      <c r="E1" s="88"/>
      <c r="F1" s="88"/>
      <c r="G1" s="88"/>
    </row>
    <row r="2" spans="6:7" ht="18.75">
      <c r="F2" s="89" t="s">
        <v>115</v>
      </c>
      <c r="G2" s="89"/>
    </row>
    <row r="3" spans="1:29" s="6" customFormat="1" ht="24" customHeight="1">
      <c r="A3" s="85" t="s">
        <v>165</v>
      </c>
      <c r="B3" s="86"/>
      <c r="C3" s="86"/>
      <c r="D3" s="86"/>
      <c r="E3" s="86"/>
      <c r="F3" s="86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7" ht="20.25">
      <c r="A5" s="24" t="s">
        <v>72</v>
      </c>
      <c r="B5" s="25"/>
      <c r="C5" s="26">
        <f>D5+E5+F5+G5</f>
        <v>13446600</v>
      </c>
      <c r="D5" s="26">
        <f>D7+D14+D30+D33</f>
        <v>4326800</v>
      </c>
      <c r="E5" s="26">
        <f>E7+E14+E30+E33</f>
        <v>3705900</v>
      </c>
      <c r="F5" s="26">
        <f>F7+F14+F30+F33</f>
        <v>2538600</v>
      </c>
      <c r="G5" s="26">
        <f>G7+G14+G30+G33</f>
        <v>2875300</v>
      </c>
    </row>
    <row r="6" spans="1:7" ht="18.75">
      <c r="A6" s="13" t="s">
        <v>71</v>
      </c>
      <c r="B6" s="12"/>
      <c r="C6" s="16"/>
      <c r="D6" s="16"/>
      <c r="E6" s="16"/>
      <c r="F6" s="16"/>
      <c r="G6" s="16"/>
    </row>
    <row r="7" spans="1:7" ht="40.5">
      <c r="A7" s="24" t="s">
        <v>94</v>
      </c>
      <c r="B7" s="25">
        <v>210</v>
      </c>
      <c r="C7" s="26">
        <f>D7+E7+F7+G7</f>
        <v>10080100</v>
      </c>
      <c r="D7" s="26">
        <f>D8+D9+D13</f>
        <v>2750600</v>
      </c>
      <c r="E7" s="26">
        <f>E8+E9+E13</f>
        <v>3067700</v>
      </c>
      <c r="F7" s="26">
        <f>F8+F9+F13</f>
        <v>2221200</v>
      </c>
      <c r="G7" s="26">
        <f>G8+G9+G13</f>
        <v>2040600</v>
      </c>
    </row>
    <row r="8" spans="1:7" ht="20.25">
      <c r="A8" s="18" t="s">
        <v>95</v>
      </c>
      <c r="B8" s="19">
        <v>211</v>
      </c>
      <c r="C8" s="20">
        <f>D8+E8+F8+G8</f>
        <v>7705700</v>
      </c>
      <c r="D8" s="20">
        <f>местные!D8+субвенция!D8</f>
        <v>2100000</v>
      </c>
      <c r="E8" s="20">
        <f>местные!E8+субвенция!E8</f>
        <v>2350000</v>
      </c>
      <c r="F8" s="20">
        <f>местные!F8+субвенция!F8</f>
        <v>1700000</v>
      </c>
      <c r="G8" s="20">
        <f>местные!G8+субвенция!G8</f>
        <v>1555700</v>
      </c>
    </row>
    <row r="9" spans="1:7" ht="20.25">
      <c r="A9" s="18" t="s">
        <v>87</v>
      </c>
      <c r="B9" s="19">
        <v>212</v>
      </c>
      <c r="C9" s="20">
        <f>C10+C11+C12</f>
        <v>46200</v>
      </c>
      <c r="D9" s="20">
        <f>D10+D11+D12</f>
        <v>12600</v>
      </c>
      <c r="E9" s="20">
        <f>E10+E11+E12</f>
        <v>11600</v>
      </c>
      <c r="F9" s="20">
        <f>F10+F11+F12</f>
        <v>10600</v>
      </c>
      <c r="G9" s="20">
        <f>G10+G11+G12</f>
        <v>11400</v>
      </c>
    </row>
    <row r="10" spans="1:7" ht="18.75">
      <c r="A10" s="13" t="s">
        <v>97</v>
      </c>
      <c r="B10" s="14">
        <v>212</v>
      </c>
      <c r="C10" s="17">
        <f>SUM(D10:G10)</f>
        <v>31200</v>
      </c>
      <c r="D10" s="16">
        <f>местные!D10+субвенция!D10</f>
        <v>8000</v>
      </c>
      <c r="E10" s="16">
        <f>местные!E10+субвенция!E10</f>
        <v>8000</v>
      </c>
      <c r="F10" s="16">
        <f>местные!F10+субвенция!F10</f>
        <v>8000</v>
      </c>
      <c r="G10" s="16">
        <f>местные!G10+субвенция!G10</f>
        <v>7200</v>
      </c>
    </row>
    <row r="11" spans="1:7" ht="18.75">
      <c r="A11" s="13" t="s">
        <v>105</v>
      </c>
      <c r="B11" s="14">
        <v>212028</v>
      </c>
      <c r="C11" s="17">
        <f>SUM(D11:G11)</f>
        <v>13000</v>
      </c>
      <c r="D11" s="16">
        <f>местные!D11+субвенция!D11</f>
        <v>4000</v>
      </c>
      <c r="E11" s="16">
        <f>местные!E11+субвенция!E11</f>
        <v>3000</v>
      </c>
      <c r="F11" s="16">
        <f>местные!F11+субвенция!F11</f>
        <v>2000</v>
      </c>
      <c r="G11" s="16">
        <f>местные!G11+субвенция!G11</f>
        <v>4000</v>
      </c>
    </row>
    <row r="12" spans="1:7" ht="18.75">
      <c r="A12" s="13" t="s">
        <v>106</v>
      </c>
      <c r="B12" s="14">
        <v>212040</v>
      </c>
      <c r="C12" s="17">
        <f>SUM(D12:G12)</f>
        <v>2000</v>
      </c>
      <c r="D12" s="16">
        <f>местные!D12+субвенция!D12</f>
        <v>600</v>
      </c>
      <c r="E12" s="16">
        <f>местные!E12+субвенция!E12</f>
        <v>600</v>
      </c>
      <c r="F12" s="16">
        <f>местные!F12+субвенция!F12</f>
        <v>600</v>
      </c>
      <c r="G12" s="16">
        <f>местные!G12+субвенция!G12</f>
        <v>200</v>
      </c>
    </row>
    <row r="13" spans="1:7" ht="20.25">
      <c r="A13" s="18" t="s">
        <v>78</v>
      </c>
      <c r="B13" s="21">
        <v>213</v>
      </c>
      <c r="C13" s="20">
        <f>D13+E13+F13+G13</f>
        <v>2328200</v>
      </c>
      <c r="D13" s="20">
        <f>местные!D13+субвенция!D13</f>
        <v>638000</v>
      </c>
      <c r="E13" s="20">
        <f>местные!E13+субвенция!E13</f>
        <v>706100</v>
      </c>
      <c r="F13" s="20">
        <f>местные!F13+субвенция!F13</f>
        <v>510600</v>
      </c>
      <c r="G13" s="20">
        <f>местные!G13+субвенция!G13</f>
        <v>473500</v>
      </c>
    </row>
    <row r="14" spans="1:7" ht="20.25">
      <c r="A14" s="24" t="s">
        <v>96</v>
      </c>
      <c r="B14" s="25">
        <v>220</v>
      </c>
      <c r="C14" s="26">
        <f>D14+E14+F14+G14</f>
        <v>2359000</v>
      </c>
      <c r="D14" s="26">
        <f>D15+D16+D17+D21+D22+D27</f>
        <v>1225900</v>
      </c>
      <c r="E14" s="26">
        <f>E15+E16+E17+E21+E22+E27</f>
        <v>298800</v>
      </c>
      <c r="F14" s="26">
        <f>F15+F16+F17+F21+F22+F27</f>
        <v>136200</v>
      </c>
      <c r="G14" s="26">
        <f>G15+G16+G17+G21+G22+G27</f>
        <v>698100</v>
      </c>
    </row>
    <row r="15" spans="1:7" ht="20.25">
      <c r="A15" s="27" t="s">
        <v>73</v>
      </c>
      <c r="B15" s="19">
        <v>221</v>
      </c>
      <c r="C15" s="20">
        <f>D15+E15+F15+G15</f>
        <v>106000</v>
      </c>
      <c r="D15" s="17">
        <f>местные!D15+субвенция!D15</f>
        <v>39400</v>
      </c>
      <c r="E15" s="17">
        <f>местные!E15+субвенция!E15</f>
        <v>49800</v>
      </c>
      <c r="F15" s="17">
        <f>местные!F15+субвенция!F15</f>
        <v>7500</v>
      </c>
      <c r="G15" s="17">
        <f>местные!G15+субвенция!G15</f>
        <v>9300</v>
      </c>
    </row>
    <row r="16" spans="1:7" ht="20.25">
      <c r="A16" s="27" t="s">
        <v>74</v>
      </c>
      <c r="B16" s="19">
        <v>222</v>
      </c>
      <c r="C16" s="20">
        <f>D16+E16+F16+G16</f>
        <v>20000</v>
      </c>
      <c r="D16" s="17">
        <f>местные!D16+субвенция!D16</f>
        <v>6000</v>
      </c>
      <c r="E16" s="17">
        <f>местные!E16+субвенция!E16</f>
        <v>5000</v>
      </c>
      <c r="F16" s="17">
        <f>местные!F16+субвенция!F16</f>
        <v>4000</v>
      </c>
      <c r="G16" s="17">
        <f>местные!G16+субвенция!G16</f>
        <v>5000</v>
      </c>
    </row>
    <row r="17" spans="1:7" ht="20.25">
      <c r="A17" s="18" t="s">
        <v>88</v>
      </c>
      <c r="B17" s="19">
        <v>223</v>
      </c>
      <c r="C17" s="20">
        <f>SUM(C18:C20)</f>
        <v>2022700</v>
      </c>
      <c r="D17" s="20">
        <f>SUM(D18:D20)</f>
        <v>1102000</v>
      </c>
      <c r="E17" s="20">
        <f>SUM(E18:E20)</f>
        <v>192000</v>
      </c>
      <c r="F17" s="20">
        <f>SUM(F18:F20)</f>
        <v>85000</v>
      </c>
      <c r="G17" s="20">
        <f>SUM(G18:G20)</f>
        <v>643700</v>
      </c>
    </row>
    <row r="18" spans="1:7" ht="18.75">
      <c r="A18" s="13" t="s">
        <v>98</v>
      </c>
      <c r="B18" s="14">
        <v>223001</v>
      </c>
      <c r="C18" s="17">
        <f>SUM(D18:G18)</f>
        <v>525600</v>
      </c>
      <c r="D18" s="16">
        <f>местные!D18+субвенция!D18</f>
        <v>270000</v>
      </c>
      <c r="E18" s="16">
        <f>местные!E18+субвенция!E18</f>
        <v>70000</v>
      </c>
      <c r="F18" s="16">
        <f>местные!F18+субвенция!F18</f>
        <v>70000</v>
      </c>
      <c r="G18" s="16">
        <f>местные!G18+субвенция!G18</f>
        <v>115600</v>
      </c>
    </row>
    <row r="19" spans="1:7" ht="18.75">
      <c r="A19" s="13" t="s">
        <v>99</v>
      </c>
      <c r="B19" s="14">
        <v>223002</v>
      </c>
      <c r="C19" s="17">
        <f>SUM(D19:G19)</f>
        <v>1449000</v>
      </c>
      <c r="D19" s="16">
        <f>местные!D19+субвенция!D19</f>
        <v>820000</v>
      </c>
      <c r="E19" s="16">
        <f>местные!E19+субвенция!E19</f>
        <v>110000</v>
      </c>
      <c r="F19" s="16">
        <f>местные!F19+субвенция!F19</f>
        <v>0</v>
      </c>
      <c r="G19" s="16">
        <f>местные!G19+субвенция!G19</f>
        <v>519000</v>
      </c>
    </row>
    <row r="20" spans="1:7" ht="18.75">
      <c r="A20" s="13" t="s">
        <v>100</v>
      </c>
      <c r="B20" s="14">
        <v>223003</v>
      </c>
      <c r="C20" s="17">
        <f>SUM(D20:G20)</f>
        <v>48100</v>
      </c>
      <c r="D20" s="16">
        <f>местные!D20+субвенция!D20</f>
        <v>12000</v>
      </c>
      <c r="E20" s="16">
        <f>местные!E20+субвенция!E20</f>
        <v>12000</v>
      </c>
      <c r="F20" s="16">
        <f>местные!F20+субвенция!F20</f>
        <v>15000</v>
      </c>
      <c r="G20" s="16">
        <f>местные!G20+субвенция!G20</f>
        <v>9100</v>
      </c>
    </row>
    <row r="21" spans="1:7" ht="20.25">
      <c r="A21" s="18" t="s">
        <v>75</v>
      </c>
      <c r="B21" s="19">
        <v>224</v>
      </c>
      <c r="C21" s="20">
        <f>SUM(D21:G21)</f>
        <v>0</v>
      </c>
      <c r="D21" s="20">
        <f>местные!D21+субвенция!D21</f>
        <v>0</v>
      </c>
      <c r="E21" s="20">
        <f>местные!E21+субвенция!E21</f>
        <v>0</v>
      </c>
      <c r="F21" s="20">
        <f>местные!F21+субвенция!F21</f>
        <v>0</v>
      </c>
      <c r="G21" s="20">
        <f>местные!G21+субвенция!G21</f>
        <v>0</v>
      </c>
    </row>
    <row r="22" spans="1:7" ht="20.25">
      <c r="A22" s="18" t="s">
        <v>89</v>
      </c>
      <c r="B22" s="19">
        <v>225</v>
      </c>
      <c r="C22" s="20">
        <f>C23+C24+C25+C26</f>
        <v>78000</v>
      </c>
      <c r="D22" s="20">
        <f>D23+D24+D25+D26</f>
        <v>40500</v>
      </c>
      <c r="E22" s="20">
        <f>E23+E24+E25+E26</f>
        <v>14000</v>
      </c>
      <c r="F22" s="20">
        <f>F23+F24+F25+F26</f>
        <v>12700</v>
      </c>
      <c r="G22" s="20">
        <f>G23+G24+G25+G26</f>
        <v>10800</v>
      </c>
    </row>
    <row r="23" spans="1:7" ht="18.75">
      <c r="A23" s="13" t="s">
        <v>102</v>
      </c>
      <c r="B23" s="14">
        <v>225004</v>
      </c>
      <c r="C23" s="17">
        <f>SUM(D23:G23)</f>
        <v>27500</v>
      </c>
      <c r="D23" s="16">
        <f>местные!D23+субвенция!D23</f>
        <v>8000</v>
      </c>
      <c r="E23" s="16">
        <f>местные!E23+субвенция!E23</f>
        <v>8000</v>
      </c>
      <c r="F23" s="16">
        <f>местные!F23+субвенция!F23</f>
        <v>7000</v>
      </c>
      <c r="G23" s="16">
        <f>местные!G23+субвенция!G23</f>
        <v>4500</v>
      </c>
    </row>
    <row r="24" spans="1:7" ht="18.75">
      <c r="A24" s="13" t="s">
        <v>79</v>
      </c>
      <c r="B24" s="14">
        <v>225005</v>
      </c>
      <c r="C24" s="17">
        <f>SUM(D24:G24)</f>
        <v>0</v>
      </c>
      <c r="D24" s="16">
        <f>местные!D24+субвенция!D24</f>
        <v>0</v>
      </c>
      <c r="E24" s="16">
        <f>местные!E24+субвенция!E24</f>
        <v>0</v>
      </c>
      <c r="F24" s="16">
        <f>местные!F24+субвенция!F24</f>
        <v>0</v>
      </c>
      <c r="G24" s="16">
        <f>местные!G24+субвенция!G24</f>
        <v>0</v>
      </c>
    </row>
    <row r="25" spans="1:7" ht="18.75">
      <c r="A25" s="13" t="s">
        <v>80</v>
      </c>
      <c r="B25" s="14">
        <v>225006</v>
      </c>
      <c r="C25" s="17">
        <f>SUM(D25:G25)</f>
        <v>0</v>
      </c>
      <c r="D25" s="16">
        <f>местные!D25+субвенция!D25</f>
        <v>0</v>
      </c>
      <c r="E25" s="16">
        <f>местные!E25+субвенция!E25</f>
        <v>0</v>
      </c>
      <c r="F25" s="16">
        <f>местные!F25+субвенция!F25</f>
        <v>0</v>
      </c>
      <c r="G25" s="16">
        <f>местные!G25+субвенция!G25</f>
        <v>0</v>
      </c>
    </row>
    <row r="26" spans="1:7" ht="18.75">
      <c r="A26" s="13" t="s">
        <v>101</v>
      </c>
      <c r="B26" s="14">
        <v>225008</v>
      </c>
      <c r="C26" s="17">
        <f>SUM(D26:G26)</f>
        <v>50500</v>
      </c>
      <c r="D26" s="16">
        <f>местные!D26+субвенция!D26</f>
        <v>32500</v>
      </c>
      <c r="E26" s="16">
        <f>местные!E26+субвенция!E26</f>
        <v>6000</v>
      </c>
      <c r="F26" s="16">
        <f>местные!F26+субвенция!F26</f>
        <v>5700</v>
      </c>
      <c r="G26" s="16">
        <f>местные!G26+субвенция!G26</f>
        <v>6300</v>
      </c>
    </row>
    <row r="27" spans="1:7" ht="20.25">
      <c r="A27" s="18" t="s">
        <v>90</v>
      </c>
      <c r="B27" s="21">
        <v>226</v>
      </c>
      <c r="C27" s="20">
        <f>D27+E27+F27+G27</f>
        <v>132300</v>
      </c>
      <c r="D27" s="20">
        <f>D28+D29</f>
        <v>38000</v>
      </c>
      <c r="E27" s="20">
        <f>E28+E29</f>
        <v>38000</v>
      </c>
      <c r="F27" s="20">
        <f>F28+F29</f>
        <v>27000</v>
      </c>
      <c r="G27" s="20">
        <f>G28+G29</f>
        <v>29300</v>
      </c>
    </row>
    <row r="28" spans="1:7" ht="18.75">
      <c r="A28" s="13" t="s">
        <v>103</v>
      </c>
      <c r="B28" s="12">
        <v>226</v>
      </c>
      <c r="C28" s="17">
        <f>D28+E28+F28+G28</f>
        <v>132300</v>
      </c>
      <c r="D28" s="16">
        <f>местные!D28+субвенция!D28</f>
        <v>38000</v>
      </c>
      <c r="E28" s="16">
        <f>местные!E28+субвенция!E28</f>
        <v>38000</v>
      </c>
      <c r="F28" s="16">
        <f>местные!F28+субвенция!F28</f>
        <v>27000</v>
      </c>
      <c r="G28" s="16">
        <f>местные!G28+субвенция!G28</f>
        <v>29300</v>
      </c>
    </row>
    <row r="29" spans="1:7" ht="18.75">
      <c r="A29" s="13" t="s">
        <v>104</v>
      </c>
      <c r="B29" s="14">
        <v>226007</v>
      </c>
      <c r="C29" s="17">
        <f>D29+E29+F29+G29</f>
        <v>0</v>
      </c>
      <c r="D29" s="16">
        <f>местные!D29+субвенция!D29</f>
        <v>0</v>
      </c>
      <c r="E29" s="16">
        <f>местные!E29+субвенция!E29</f>
        <v>0</v>
      </c>
      <c r="F29" s="16">
        <f>местные!F29+субвенция!F29</f>
        <v>0</v>
      </c>
      <c r="G29" s="16">
        <f>местные!G29+субвенция!G29</f>
        <v>0</v>
      </c>
    </row>
    <row r="30" spans="1:7" ht="20.25">
      <c r="A30" s="24" t="s">
        <v>93</v>
      </c>
      <c r="B30" s="28">
        <v>290</v>
      </c>
      <c r="C30" s="26">
        <f>D30+E30+F30+G30</f>
        <v>50900</v>
      </c>
      <c r="D30" s="26">
        <f>D31+D32</f>
        <v>15300</v>
      </c>
      <c r="E30" s="26">
        <f>E31+E32</f>
        <v>19400</v>
      </c>
      <c r="F30" s="26">
        <f>F31+F32</f>
        <v>16200</v>
      </c>
      <c r="G30" s="26">
        <f>G31+G32</f>
        <v>0</v>
      </c>
    </row>
    <row r="31" spans="1:7" ht="18.75">
      <c r="A31" s="13" t="s">
        <v>108</v>
      </c>
      <c r="B31" s="12">
        <v>290</v>
      </c>
      <c r="C31" s="17">
        <f>SUM(D31:G31)</f>
        <v>1500</v>
      </c>
      <c r="D31" s="16">
        <f>местные!D31+субвенция!D31</f>
        <v>1500</v>
      </c>
      <c r="E31" s="16">
        <f>местные!E31+субвенция!E31</f>
        <v>0</v>
      </c>
      <c r="F31" s="16">
        <f>местные!F31+субвенция!F31</f>
        <v>0</v>
      </c>
      <c r="G31" s="16">
        <f>местные!G31+субвенция!G31</f>
        <v>0</v>
      </c>
    </row>
    <row r="32" spans="1:7" ht="18.75">
      <c r="A32" s="13" t="s">
        <v>107</v>
      </c>
      <c r="B32" s="14">
        <v>290074</v>
      </c>
      <c r="C32" s="17">
        <f>SUM(D32:G32)</f>
        <v>49400</v>
      </c>
      <c r="D32" s="16">
        <f>местные!D32+субвенция!D32</f>
        <v>13800</v>
      </c>
      <c r="E32" s="16">
        <f>местные!E32+субвенция!E32</f>
        <v>19400</v>
      </c>
      <c r="F32" s="16">
        <f>местные!F32+субвенция!F32</f>
        <v>16200</v>
      </c>
      <c r="G32" s="16">
        <f>местные!G32+субвенция!G32</f>
        <v>0</v>
      </c>
    </row>
    <row r="33" spans="1:7" ht="20.25">
      <c r="A33" s="24" t="s">
        <v>76</v>
      </c>
      <c r="B33" s="25">
        <v>300</v>
      </c>
      <c r="C33" s="26">
        <f>D33+E33++F33+G33</f>
        <v>956600</v>
      </c>
      <c r="D33" s="26">
        <f>D34+D37</f>
        <v>335000</v>
      </c>
      <c r="E33" s="26">
        <f>E34+E37</f>
        <v>320000</v>
      </c>
      <c r="F33" s="26">
        <f>F34+F37</f>
        <v>165000</v>
      </c>
      <c r="G33" s="26">
        <f>G34+G37</f>
        <v>136600</v>
      </c>
    </row>
    <row r="34" spans="1:7" ht="20.25">
      <c r="A34" s="18" t="s">
        <v>91</v>
      </c>
      <c r="B34" s="19">
        <v>310</v>
      </c>
      <c r="C34" s="20">
        <f>SUM(C35:C36)</f>
        <v>230000</v>
      </c>
      <c r="D34" s="20">
        <f>SUM(D35:D36)</f>
        <v>100000</v>
      </c>
      <c r="E34" s="20">
        <f>SUM(E35:E36)</f>
        <v>100000</v>
      </c>
      <c r="F34" s="20">
        <f>SUM(F35:F36)</f>
        <v>30000</v>
      </c>
      <c r="G34" s="20">
        <f>SUM(G35:G36)</f>
        <v>0</v>
      </c>
    </row>
    <row r="35" spans="1:7" ht="18.75">
      <c r="A35" s="13" t="s">
        <v>109</v>
      </c>
      <c r="B35" s="14">
        <v>310311</v>
      </c>
      <c r="C35" s="17">
        <f>SUM(D35:G35)</f>
        <v>0</v>
      </c>
      <c r="D35" s="16">
        <f>местные!D35+субвенция!D35</f>
        <v>0</v>
      </c>
      <c r="E35" s="16">
        <f>местные!E35+субвенция!E35</f>
        <v>0</v>
      </c>
      <c r="F35" s="16">
        <f>местные!F35+субвенция!F35</f>
        <v>0</v>
      </c>
      <c r="G35" s="16">
        <f>местные!G35+субвенция!G35</f>
        <v>0</v>
      </c>
    </row>
    <row r="36" spans="1:7" ht="18.75">
      <c r="A36" s="13" t="s">
        <v>77</v>
      </c>
      <c r="B36" s="14">
        <v>310312</v>
      </c>
      <c r="C36" s="17">
        <f>SUM(D36:G36)</f>
        <v>230000</v>
      </c>
      <c r="D36" s="16">
        <f>местные!D36+субвенция!D36</f>
        <v>100000</v>
      </c>
      <c r="E36" s="16">
        <f>местные!E36+субвенция!E36</f>
        <v>100000</v>
      </c>
      <c r="F36" s="16">
        <f>местные!F36+субвенция!F36</f>
        <v>30000</v>
      </c>
      <c r="G36" s="16">
        <f>местные!G36+субвенция!G36</f>
        <v>0</v>
      </c>
    </row>
    <row r="37" spans="1:7" ht="20.25">
      <c r="A37" s="18" t="s">
        <v>92</v>
      </c>
      <c r="B37" s="21">
        <v>340</v>
      </c>
      <c r="C37" s="20">
        <f>D37+E37+F37+G37</f>
        <v>726600</v>
      </c>
      <c r="D37" s="20">
        <f>D38+D39+D40+D41+D42+D43</f>
        <v>235000</v>
      </c>
      <c r="E37" s="20">
        <f>E38+E39+E40+E41+E42+E43</f>
        <v>220000</v>
      </c>
      <c r="F37" s="20">
        <f>F38+F39+F40+F41+F42+F43</f>
        <v>135000</v>
      </c>
      <c r="G37" s="20">
        <f>G38+G39+G40+G41+G42+G43</f>
        <v>136600</v>
      </c>
    </row>
    <row r="38" spans="1:7" ht="18.75">
      <c r="A38" s="13" t="s">
        <v>111</v>
      </c>
      <c r="B38" s="14">
        <v>340341</v>
      </c>
      <c r="C38" s="17">
        <f>D38+E38+F38+G38</f>
        <v>0</v>
      </c>
      <c r="D38" s="16">
        <f>местные!D38+субвенция!D38</f>
        <v>0</v>
      </c>
      <c r="E38" s="16">
        <f>местные!E38+субвенция!E38</f>
        <v>0</v>
      </c>
      <c r="F38" s="16">
        <f>местные!F38+субвенция!F38</f>
        <v>0</v>
      </c>
      <c r="G38" s="16">
        <f>местные!G38+субвенция!G38</f>
        <v>0</v>
      </c>
    </row>
    <row r="39" spans="1:7" ht="18.75">
      <c r="A39" s="13" t="s">
        <v>110</v>
      </c>
      <c r="B39" s="14">
        <v>340342</v>
      </c>
      <c r="C39" s="17">
        <f>SUM(D39:G39)</f>
        <v>0</v>
      </c>
      <c r="D39" s="16">
        <f>местные!D39+субвенция!D39</f>
        <v>0</v>
      </c>
      <c r="E39" s="16">
        <f>местные!E39+субвенция!E39</f>
        <v>0</v>
      </c>
      <c r="F39" s="16">
        <f>местные!F39+субвенция!F39</f>
        <v>0</v>
      </c>
      <c r="G39" s="16">
        <f>местные!G39+субвенция!G39</f>
        <v>0</v>
      </c>
    </row>
    <row r="40" spans="1:7" ht="18.75">
      <c r="A40" s="13" t="s">
        <v>112</v>
      </c>
      <c r="B40" s="14">
        <v>340343</v>
      </c>
      <c r="C40" s="17">
        <f>SUM(D40:G40)</f>
        <v>412000</v>
      </c>
      <c r="D40" s="16">
        <f>местные!D40+субвенция!D40</f>
        <v>135000</v>
      </c>
      <c r="E40" s="16">
        <f>местные!E40+субвенция!E40</f>
        <v>120000</v>
      </c>
      <c r="F40" s="16">
        <f>местные!F40+субвенция!F40</f>
        <v>60000</v>
      </c>
      <c r="G40" s="16">
        <f>местные!G40+субвенция!G40</f>
        <v>97000</v>
      </c>
    </row>
    <row r="41" spans="1:7" ht="18.75">
      <c r="A41" s="13" t="s">
        <v>113</v>
      </c>
      <c r="B41" s="14">
        <v>340344</v>
      </c>
      <c r="C41" s="17">
        <f>SUM(D41:G41)</f>
        <v>0</v>
      </c>
      <c r="D41" s="16">
        <f>местные!D41+субвенция!D41</f>
        <v>0</v>
      </c>
      <c r="E41" s="16">
        <f>местные!E41+субвенция!E41</f>
        <v>0</v>
      </c>
      <c r="F41" s="16">
        <f>местные!F41+субвенция!F41</f>
        <v>0</v>
      </c>
      <c r="G41" s="16">
        <f>местные!G41+субвенция!G41</f>
        <v>0</v>
      </c>
    </row>
    <row r="42" spans="1:7" ht="18.75">
      <c r="A42" s="13" t="s">
        <v>108</v>
      </c>
      <c r="B42" s="15">
        <v>340345</v>
      </c>
      <c r="C42" s="17">
        <f>SUM(D42:G42)</f>
        <v>314600</v>
      </c>
      <c r="D42" s="16">
        <f>местные!D42+субвенция!D42</f>
        <v>100000</v>
      </c>
      <c r="E42" s="16">
        <f>местные!E42+субвенция!E42</f>
        <v>100000</v>
      </c>
      <c r="F42" s="16">
        <f>местные!F42+субвенция!F42</f>
        <v>75000</v>
      </c>
      <c r="G42" s="16">
        <f>местные!G42+субвенция!G42</f>
        <v>39600</v>
      </c>
    </row>
    <row r="43" spans="1:7" ht="18.75">
      <c r="A43" s="13" t="s">
        <v>114</v>
      </c>
      <c r="B43" s="15">
        <v>340346</v>
      </c>
      <c r="C43" s="17">
        <f>SUM(D43:G43)</f>
        <v>0</v>
      </c>
      <c r="D43" s="16">
        <f>местные!D43+субвенция!D43</f>
        <v>0</v>
      </c>
      <c r="E43" s="16">
        <f>местные!E43+субвенция!E43</f>
        <v>0</v>
      </c>
      <c r="F43" s="16">
        <f>местные!F43+субвенция!F43</f>
        <v>0</v>
      </c>
      <c r="G43" s="16">
        <f>местные!G43+субвенция!G43</f>
        <v>0</v>
      </c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6"/>
  <sheetViews>
    <sheetView view="pageBreakPreview" zoomScale="75" zoomScaleNormal="75" zoomScaleSheetLayoutView="75" workbookViewId="0" topLeftCell="A1">
      <selection activeCell="B40" sqref="B40"/>
    </sheetView>
  </sheetViews>
  <sheetFormatPr defaultColWidth="9.140625" defaultRowHeight="12.75"/>
  <cols>
    <col min="1" max="1" width="75.140625" style="10" customWidth="1"/>
    <col min="2" max="2" width="12.28125" style="10" customWidth="1"/>
    <col min="3" max="3" width="17.28125" style="10" customWidth="1"/>
    <col min="4" max="4" width="14.7109375" style="9" customWidth="1"/>
    <col min="5" max="5" width="17.8515625" style="22" customWidth="1"/>
    <col min="6" max="6" width="23.28125" style="22" customWidth="1"/>
    <col min="7" max="7" width="24.421875" style="22" customWidth="1"/>
    <col min="8" max="8" width="22.7109375" style="22" customWidth="1"/>
    <col min="9" max="9" width="23.57421875" style="22" customWidth="1"/>
    <col min="10" max="31" width="9.140625" style="7" customWidth="1"/>
  </cols>
  <sheetData>
    <row r="1" spans="1:9" ht="20.25">
      <c r="A1" s="88"/>
      <c r="B1" s="88"/>
      <c r="C1" s="88"/>
      <c r="D1" s="88"/>
      <c r="E1" s="88"/>
      <c r="F1" s="88"/>
      <c r="G1" s="88"/>
      <c r="H1" s="88"/>
      <c r="I1" s="88"/>
    </row>
    <row r="2" spans="8:9" ht="18.75">
      <c r="H2" s="89" t="s">
        <v>115</v>
      </c>
      <c r="I2" s="89"/>
    </row>
    <row r="3" spans="1:31" s="6" customFormat="1" ht="24" customHeight="1">
      <c r="A3" s="85" t="s">
        <v>120</v>
      </c>
      <c r="B3" s="86"/>
      <c r="C3" s="86"/>
      <c r="D3" s="86"/>
      <c r="E3" s="86"/>
      <c r="F3" s="86"/>
      <c r="G3" s="86"/>
      <c r="H3" s="86"/>
      <c r="I3" s="8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6" customFormat="1" ht="24" customHeight="1">
      <c r="A4" s="35"/>
      <c r="B4" s="35" t="s">
        <v>121</v>
      </c>
      <c r="C4" s="35" t="s">
        <v>119</v>
      </c>
      <c r="D4" s="35" t="s">
        <v>70</v>
      </c>
      <c r="E4" s="32" t="s">
        <v>82</v>
      </c>
      <c r="F4" s="32" t="s">
        <v>83</v>
      </c>
      <c r="G4" s="32" t="s">
        <v>84</v>
      </c>
      <c r="H4" s="32" t="s">
        <v>85</v>
      </c>
      <c r="I4" s="32" t="s">
        <v>86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9" ht="20.25">
      <c r="A5" s="24" t="s">
        <v>116</v>
      </c>
      <c r="B5" s="24"/>
      <c r="C5" s="24"/>
      <c r="D5" s="25"/>
      <c r="E5" s="26">
        <f>F5+G5+H5+I5</f>
        <v>2011000</v>
      </c>
      <c r="F5" s="26">
        <f>F7+F8+F9+F10+F16</f>
        <v>1170500</v>
      </c>
      <c r="G5" s="26">
        <f>G7+G8+G9+G10+G16</f>
        <v>764500</v>
      </c>
      <c r="H5" s="26">
        <f>H7+H8+H9+H10+H16</f>
        <v>70500</v>
      </c>
      <c r="I5" s="26">
        <f>I7+I8+I9+I10+I16</f>
        <v>5500</v>
      </c>
    </row>
    <row r="6" spans="1:9" ht="18.75">
      <c r="A6" s="13" t="s">
        <v>71</v>
      </c>
      <c r="B6" s="13"/>
      <c r="C6" s="13"/>
      <c r="D6" s="12"/>
      <c r="E6" s="16"/>
      <c r="F6" s="16"/>
      <c r="G6" s="16"/>
      <c r="H6" s="16"/>
      <c r="I6" s="16"/>
    </row>
    <row r="7" spans="1:9" ht="20.25">
      <c r="A7" s="24" t="s">
        <v>117</v>
      </c>
      <c r="B7" s="37" t="s">
        <v>122</v>
      </c>
      <c r="C7" s="38">
        <v>4209902</v>
      </c>
      <c r="D7" s="38" t="s">
        <v>118</v>
      </c>
      <c r="E7" s="26">
        <f>F7+G7+H7+I7</f>
        <v>260000</v>
      </c>
      <c r="F7" s="26">
        <v>130000</v>
      </c>
      <c r="G7" s="26">
        <v>67000</v>
      </c>
      <c r="H7" s="26">
        <v>63000</v>
      </c>
      <c r="I7" s="26"/>
    </row>
    <row r="8" spans="1:9" ht="40.5">
      <c r="A8" s="24" t="s">
        <v>134</v>
      </c>
      <c r="B8" s="37" t="s">
        <v>123</v>
      </c>
      <c r="C8" s="38">
        <v>7950700</v>
      </c>
      <c r="D8" s="38" t="s">
        <v>126</v>
      </c>
      <c r="E8" s="26">
        <f>F8+G8+H8+I8</f>
        <v>0</v>
      </c>
      <c r="F8" s="26"/>
      <c r="G8" s="26"/>
      <c r="H8" s="26"/>
      <c r="I8" s="26"/>
    </row>
    <row r="9" spans="1:9" ht="40.5">
      <c r="A9" s="24" t="s">
        <v>128</v>
      </c>
      <c r="B9" s="37" t="s">
        <v>122</v>
      </c>
      <c r="C9" s="38">
        <v>4362101</v>
      </c>
      <c r="D9" s="38" t="s">
        <v>126</v>
      </c>
      <c r="E9" s="26">
        <f>F9+G9+H9+I9</f>
        <v>0</v>
      </c>
      <c r="F9" s="29"/>
      <c r="G9" s="29"/>
      <c r="H9" s="29"/>
      <c r="I9" s="29"/>
    </row>
    <row r="10" spans="1:9" ht="20.25">
      <c r="A10" s="24" t="s">
        <v>131</v>
      </c>
      <c r="B10" s="37" t="s">
        <v>123</v>
      </c>
      <c r="C10" s="38">
        <v>7950702</v>
      </c>
      <c r="D10" s="38"/>
      <c r="E10" s="26">
        <f>F10+G10+H10+I10</f>
        <v>1731000</v>
      </c>
      <c r="F10" s="26">
        <f>F12+F13+F14+F15</f>
        <v>1030500</v>
      </c>
      <c r="G10" s="26">
        <f>G12+G13+G14+G15</f>
        <v>687500</v>
      </c>
      <c r="H10" s="26">
        <f>H12+H13+H14+H15</f>
        <v>7500</v>
      </c>
      <c r="I10" s="26">
        <f>I12+I13+I14+I15</f>
        <v>5500</v>
      </c>
    </row>
    <row r="11" spans="1:9" ht="20.25">
      <c r="A11" s="11" t="s">
        <v>71</v>
      </c>
      <c r="B11" s="39"/>
      <c r="C11" s="40"/>
      <c r="D11" s="40"/>
      <c r="E11" s="20"/>
      <c r="F11" s="20"/>
      <c r="G11" s="20"/>
      <c r="H11" s="20"/>
      <c r="I11" s="20"/>
    </row>
    <row r="12" spans="1:9" ht="20.25">
      <c r="A12" s="41" t="s">
        <v>80</v>
      </c>
      <c r="B12" s="39" t="s">
        <v>123</v>
      </c>
      <c r="C12" s="40">
        <v>7950702</v>
      </c>
      <c r="D12" s="40" t="s">
        <v>129</v>
      </c>
      <c r="E12" s="32">
        <f>F12+G12+H12+I12</f>
        <v>1680000</v>
      </c>
      <c r="F12" s="16">
        <v>1000000</v>
      </c>
      <c r="G12" s="16">
        <v>680000</v>
      </c>
      <c r="H12" s="16"/>
      <c r="I12" s="16"/>
    </row>
    <row r="13" spans="1:9" ht="20.25">
      <c r="A13" s="41" t="s">
        <v>101</v>
      </c>
      <c r="B13" s="39" t="s">
        <v>123</v>
      </c>
      <c r="C13" s="40">
        <v>7950702</v>
      </c>
      <c r="D13" s="40" t="s">
        <v>130</v>
      </c>
      <c r="E13" s="32">
        <f>F13+G13+H13+I13</f>
        <v>36000</v>
      </c>
      <c r="F13" s="16">
        <v>15500</v>
      </c>
      <c r="G13" s="16">
        <v>7500</v>
      </c>
      <c r="H13" s="16">
        <v>7500</v>
      </c>
      <c r="I13" s="16">
        <v>5500</v>
      </c>
    </row>
    <row r="14" spans="1:9" ht="20.25">
      <c r="A14" s="41" t="s">
        <v>132</v>
      </c>
      <c r="B14" s="39" t="s">
        <v>123</v>
      </c>
      <c r="C14" s="40">
        <v>7950702</v>
      </c>
      <c r="D14" s="40">
        <v>226</v>
      </c>
      <c r="E14" s="32">
        <f>F14+G14+H14+I14</f>
        <v>0</v>
      </c>
      <c r="F14" s="16"/>
      <c r="G14" s="16"/>
      <c r="H14" s="16"/>
      <c r="I14" s="16"/>
    </row>
    <row r="15" spans="1:9" ht="20.25">
      <c r="A15" s="41" t="s">
        <v>108</v>
      </c>
      <c r="B15" s="39" t="s">
        <v>123</v>
      </c>
      <c r="C15" s="40">
        <v>7950702</v>
      </c>
      <c r="D15" s="40" t="s">
        <v>133</v>
      </c>
      <c r="E15" s="32">
        <f>F15+G15+H15+I15</f>
        <v>15000</v>
      </c>
      <c r="F15" s="16">
        <v>15000</v>
      </c>
      <c r="G15" s="16"/>
      <c r="H15" s="16"/>
      <c r="I15" s="16"/>
    </row>
    <row r="16" spans="1:9" ht="20.25">
      <c r="A16" s="24" t="s">
        <v>127</v>
      </c>
      <c r="B16" s="37" t="s">
        <v>123</v>
      </c>
      <c r="C16" s="38">
        <v>7950113</v>
      </c>
      <c r="D16" s="38">
        <v>226</v>
      </c>
      <c r="E16" s="26">
        <f>F16+G16+H16+I16</f>
        <v>20000</v>
      </c>
      <c r="F16" s="26">
        <v>10000</v>
      </c>
      <c r="G16" s="26">
        <v>10000</v>
      </c>
      <c r="H16" s="26"/>
      <c r="I16" s="26"/>
    </row>
  </sheetData>
  <sheetProtection/>
  <mergeCells count="3">
    <mergeCell ref="A3:I3"/>
    <mergeCell ref="A1:I1"/>
    <mergeCell ref="H2:I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92"/>
  <sheetViews>
    <sheetView view="pageBreakPreview" zoomScale="75" zoomScaleNormal="75" zoomScaleSheetLayoutView="75" workbookViewId="0" topLeftCell="A43">
      <selection activeCell="G48" sqref="G48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2.5">
      <c r="A1" s="93" t="s">
        <v>138</v>
      </c>
      <c r="B1" s="93"/>
      <c r="C1" s="93"/>
      <c r="D1" s="93"/>
      <c r="E1" s="93"/>
      <c r="F1" s="93"/>
      <c r="G1" s="93"/>
    </row>
    <row r="2" spans="1:7" ht="20.25">
      <c r="A2" s="42"/>
      <c r="B2" s="35" t="s">
        <v>70</v>
      </c>
      <c r="C2" s="32" t="s">
        <v>143</v>
      </c>
      <c r="D2" s="32"/>
      <c r="E2" s="32"/>
      <c r="F2" s="32"/>
      <c r="G2" s="32"/>
    </row>
    <row r="3" spans="1:7" ht="20.25">
      <c r="A3" s="47" t="s">
        <v>142</v>
      </c>
      <c r="B3" s="50"/>
      <c r="C3" s="51">
        <f>C4+C5</f>
        <v>0</v>
      </c>
      <c r="D3" s="48"/>
      <c r="E3" s="48"/>
      <c r="F3" s="48"/>
      <c r="G3" s="49"/>
    </row>
    <row r="4" spans="1:7" ht="20.25">
      <c r="A4" s="43"/>
      <c r="B4" s="44" t="s">
        <v>139</v>
      </c>
      <c r="C4" s="45"/>
      <c r="D4" s="45"/>
      <c r="E4" s="45"/>
      <c r="F4" s="46"/>
      <c r="G4" s="46"/>
    </row>
    <row r="5" spans="1:7" ht="20.25">
      <c r="A5" s="43"/>
      <c r="B5" s="44" t="s">
        <v>140</v>
      </c>
      <c r="C5" s="45"/>
      <c r="D5" s="45"/>
      <c r="E5" s="45"/>
      <c r="F5" s="46"/>
      <c r="G5" s="46"/>
    </row>
    <row r="6" spans="1:7" ht="20.25">
      <c r="A6" s="43" t="s">
        <v>144</v>
      </c>
      <c r="B6" s="44"/>
      <c r="C6" s="52">
        <f>C7+C8</f>
        <v>710000</v>
      </c>
      <c r="D6" s="45"/>
      <c r="E6" s="45"/>
      <c r="F6" s="46"/>
      <c r="G6" s="46"/>
    </row>
    <row r="7" spans="1:7" ht="20.25">
      <c r="A7" s="43"/>
      <c r="B7" s="44">
        <v>130</v>
      </c>
      <c r="C7" s="45">
        <f>C4+C11</f>
        <v>710000</v>
      </c>
      <c r="D7" s="45"/>
      <c r="E7" s="45"/>
      <c r="F7" s="46"/>
      <c r="G7" s="46"/>
    </row>
    <row r="8" spans="1:7" ht="20.25">
      <c r="A8" s="43"/>
      <c r="B8" s="44">
        <v>180</v>
      </c>
      <c r="C8" s="45">
        <f>C5+C53</f>
        <v>0</v>
      </c>
      <c r="D8" s="45"/>
      <c r="E8" s="45"/>
      <c r="F8" s="46"/>
      <c r="G8" s="46"/>
    </row>
    <row r="9" spans="1:29" s="6" customFormat="1" ht="24" customHeight="1">
      <c r="A9" s="90" t="s">
        <v>136</v>
      </c>
      <c r="B9" s="91"/>
      <c r="C9" s="91"/>
      <c r="D9" s="91"/>
      <c r="E9" s="91"/>
      <c r="F9" s="91"/>
      <c r="G9" s="9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6" customFormat="1" ht="24" customHeight="1">
      <c r="A10" s="35"/>
      <c r="B10" s="35" t="s">
        <v>70</v>
      </c>
      <c r="C10" s="32" t="s">
        <v>82</v>
      </c>
      <c r="D10" s="32" t="s">
        <v>83</v>
      </c>
      <c r="E10" s="32" t="s">
        <v>84</v>
      </c>
      <c r="F10" s="32" t="s">
        <v>85</v>
      </c>
      <c r="G10" s="32" t="s">
        <v>86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6" customFormat="1" ht="21" customHeight="1">
      <c r="A11" s="70" t="s">
        <v>144</v>
      </c>
      <c r="B11" s="25">
        <v>130</v>
      </c>
      <c r="C11" s="26">
        <f>D11+E11+F11+G11</f>
        <v>710000</v>
      </c>
      <c r="D11" s="26">
        <f>D12</f>
        <v>220000</v>
      </c>
      <c r="E11" s="26">
        <f>E12</f>
        <v>115000</v>
      </c>
      <c r="F11" s="26">
        <f>F12</f>
        <v>120000</v>
      </c>
      <c r="G11" s="26">
        <f>G12</f>
        <v>255000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7" ht="20.25">
      <c r="A12" s="24" t="s">
        <v>72</v>
      </c>
      <c r="B12" s="25">
        <v>371</v>
      </c>
      <c r="C12" s="26">
        <f>D12+E12+F12+G12</f>
        <v>710000</v>
      </c>
      <c r="D12" s="26">
        <f>D14+D21+D37+D40</f>
        <v>220000</v>
      </c>
      <c r="E12" s="26">
        <f>E14+E21+E37+E40</f>
        <v>115000</v>
      </c>
      <c r="F12" s="26">
        <f>F14+F21+F37+F40</f>
        <v>120000</v>
      </c>
      <c r="G12" s="26">
        <f>G14+G21+G37+G40</f>
        <v>255000</v>
      </c>
    </row>
    <row r="13" spans="1:7" ht="18.75">
      <c r="A13" s="13" t="s">
        <v>71</v>
      </c>
      <c r="B13" s="12"/>
      <c r="C13" s="16"/>
      <c r="D13" s="16"/>
      <c r="E13" s="16"/>
      <c r="F13" s="16"/>
      <c r="G13" s="16"/>
    </row>
    <row r="14" spans="1:7" ht="40.5">
      <c r="A14" s="24" t="s">
        <v>94</v>
      </c>
      <c r="B14" s="25">
        <v>210</v>
      </c>
      <c r="C14" s="26">
        <f>D14+E14+F14+G14</f>
        <v>0</v>
      </c>
      <c r="D14" s="26">
        <f>D15+D16+D20</f>
        <v>0</v>
      </c>
      <c r="E14" s="26">
        <f>E15+E16+E20</f>
        <v>0</v>
      </c>
      <c r="F14" s="26">
        <f>F15+F16+F20</f>
        <v>0</v>
      </c>
      <c r="G14" s="26">
        <f>G15+G16+G20</f>
        <v>0</v>
      </c>
    </row>
    <row r="15" spans="1:7" ht="20.25">
      <c r="A15" s="18" t="s">
        <v>95</v>
      </c>
      <c r="B15" s="19">
        <v>211</v>
      </c>
      <c r="C15" s="20">
        <f>D15+E15+F15+G15</f>
        <v>0</v>
      </c>
      <c r="D15" s="20"/>
      <c r="E15" s="20"/>
      <c r="F15" s="20"/>
      <c r="G15" s="20"/>
    </row>
    <row r="16" spans="1:7" ht="20.25">
      <c r="A16" s="18" t="s">
        <v>87</v>
      </c>
      <c r="B16" s="19">
        <v>212</v>
      </c>
      <c r="C16" s="20">
        <f>C17+C18+C19</f>
        <v>0</v>
      </c>
      <c r="D16" s="20">
        <f>D17+D18+D19</f>
        <v>0</v>
      </c>
      <c r="E16" s="20">
        <f>E17+E18+E19</f>
        <v>0</v>
      </c>
      <c r="F16" s="20">
        <f>F17+F18+F19</f>
        <v>0</v>
      </c>
      <c r="G16" s="20">
        <f>G17+G18+G19</f>
        <v>0</v>
      </c>
    </row>
    <row r="17" spans="1:7" ht="18.75">
      <c r="A17" s="13" t="s">
        <v>97</v>
      </c>
      <c r="B17" s="14">
        <v>212</v>
      </c>
      <c r="C17" s="17">
        <f>SUM(D17:G17)</f>
        <v>0</v>
      </c>
      <c r="D17" s="16"/>
      <c r="E17" s="16"/>
      <c r="F17" s="16"/>
      <c r="G17" s="16"/>
    </row>
    <row r="18" spans="1:7" ht="18.75">
      <c r="A18" s="13" t="s">
        <v>105</v>
      </c>
      <c r="B18" s="14">
        <v>212028</v>
      </c>
      <c r="C18" s="17">
        <f>SUM(D18:G18)</f>
        <v>0</v>
      </c>
      <c r="D18" s="16"/>
      <c r="E18" s="16"/>
      <c r="F18" s="16"/>
      <c r="G18" s="16"/>
    </row>
    <row r="19" spans="1:7" ht="18.75">
      <c r="A19" s="13" t="s">
        <v>106</v>
      </c>
      <c r="B19" s="14">
        <v>212040</v>
      </c>
      <c r="C19" s="17">
        <f>SUM(D19:G19)</f>
        <v>0</v>
      </c>
      <c r="D19" s="16"/>
      <c r="E19" s="16"/>
      <c r="F19" s="16"/>
      <c r="G19" s="16"/>
    </row>
    <row r="20" spans="1:7" ht="20.25">
      <c r="A20" s="18" t="s">
        <v>78</v>
      </c>
      <c r="B20" s="21">
        <v>213</v>
      </c>
      <c r="C20" s="20">
        <f>D20+E20+F20+G20</f>
        <v>0</v>
      </c>
      <c r="D20" s="20"/>
      <c r="E20" s="20"/>
      <c r="F20" s="20"/>
      <c r="G20" s="20"/>
    </row>
    <row r="21" spans="1:7" ht="20.25">
      <c r="A21" s="24" t="s">
        <v>96</v>
      </c>
      <c r="B21" s="25">
        <v>220</v>
      </c>
      <c r="C21" s="26">
        <f>D21+E21+F21+G21</f>
        <v>0</v>
      </c>
      <c r="D21" s="26">
        <f>D22+D23+D24+D28+D29+D34</f>
        <v>0</v>
      </c>
      <c r="E21" s="26">
        <f>E22+E23+E24+E28+E29+E34</f>
        <v>0</v>
      </c>
      <c r="F21" s="26">
        <f>F22+F23+F24+F28+F29+F34</f>
        <v>0</v>
      </c>
      <c r="G21" s="26">
        <f>G22+G23+G24+G28+G29+G34</f>
        <v>0</v>
      </c>
    </row>
    <row r="22" spans="1:7" ht="20.25">
      <c r="A22" s="27" t="s">
        <v>73</v>
      </c>
      <c r="B22" s="19">
        <v>221</v>
      </c>
      <c r="C22" s="20">
        <f>D22+E22+F22+G22</f>
        <v>0</v>
      </c>
      <c r="D22" s="17"/>
      <c r="E22" s="17"/>
      <c r="F22" s="17"/>
      <c r="G22" s="17"/>
    </row>
    <row r="23" spans="1:7" ht="20.25">
      <c r="A23" s="27" t="s">
        <v>74</v>
      </c>
      <c r="B23" s="19">
        <v>222</v>
      </c>
      <c r="C23" s="20">
        <f>D23+E23+F23+G23</f>
        <v>0</v>
      </c>
      <c r="D23" s="17"/>
      <c r="E23" s="17"/>
      <c r="F23" s="17"/>
      <c r="G23" s="17"/>
    </row>
    <row r="24" spans="1:7" ht="20.25">
      <c r="A24" s="18" t="s">
        <v>88</v>
      </c>
      <c r="B24" s="19">
        <v>223</v>
      </c>
      <c r="C24" s="20">
        <f>SUM(C25:C27)</f>
        <v>0</v>
      </c>
      <c r="D24" s="20">
        <f>SUM(D25:D27)</f>
        <v>0</v>
      </c>
      <c r="E24" s="20">
        <f>SUM(E25:E27)</f>
        <v>0</v>
      </c>
      <c r="F24" s="20">
        <f>SUM(F25:F27)</f>
        <v>0</v>
      </c>
      <c r="G24" s="20">
        <f>SUM(G25:G27)</f>
        <v>0</v>
      </c>
    </row>
    <row r="25" spans="1:7" ht="18.75">
      <c r="A25" s="13" t="s">
        <v>98</v>
      </c>
      <c r="B25" s="14">
        <v>223001</v>
      </c>
      <c r="C25" s="17">
        <f>SUM(D25:G25)</f>
        <v>0</v>
      </c>
      <c r="D25" s="16"/>
      <c r="E25" s="16"/>
      <c r="F25" s="16"/>
      <c r="G25" s="16"/>
    </row>
    <row r="26" spans="1:7" ht="18.75">
      <c r="A26" s="13" t="s">
        <v>99</v>
      </c>
      <c r="B26" s="14">
        <v>223002</v>
      </c>
      <c r="C26" s="17">
        <f>SUM(D26:G26)</f>
        <v>0</v>
      </c>
      <c r="D26" s="16"/>
      <c r="E26" s="16"/>
      <c r="F26" s="16"/>
      <c r="G26" s="16"/>
    </row>
    <row r="27" spans="1:7" ht="18.75">
      <c r="A27" s="13" t="s">
        <v>100</v>
      </c>
      <c r="B27" s="14">
        <v>223003</v>
      </c>
      <c r="C27" s="17">
        <f>SUM(D27:G27)</f>
        <v>0</v>
      </c>
      <c r="D27" s="16"/>
      <c r="E27" s="16"/>
      <c r="F27" s="16"/>
      <c r="G27" s="16"/>
    </row>
    <row r="28" spans="1:7" ht="20.25">
      <c r="A28" s="18" t="s">
        <v>75</v>
      </c>
      <c r="B28" s="19">
        <v>224</v>
      </c>
      <c r="C28" s="20">
        <f>SUM(D28:G28)</f>
        <v>0</v>
      </c>
      <c r="D28" s="20"/>
      <c r="E28" s="20"/>
      <c r="F28" s="20"/>
      <c r="G28" s="20"/>
    </row>
    <row r="29" spans="1:7" ht="20.25">
      <c r="A29" s="18" t="s">
        <v>89</v>
      </c>
      <c r="B29" s="19">
        <v>225</v>
      </c>
      <c r="C29" s="20">
        <f>C30+C31+C32+C33</f>
        <v>0</v>
      </c>
      <c r="D29" s="20">
        <f>D30+D31+D32+D33</f>
        <v>0</v>
      </c>
      <c r="E29" s="20">
        <f>E30+E31+E32+E33</f>
        <v>0</v>
      </c>
      <c r="F29" s="20">
        <f>F30+F31+F32+F33</f>
        <v>0</v>
      </c>
      <c r="G29" s="20">
        <f>G30+G31+G32+G33</f>
        <v>0</v>
      </c>
    </row>
    <row r="30" spans="1:7" ht="18.75">
      <c r="A30" s="13" t="s">
        <v>102</v>
      </c>
      <c r="B30" s="14">
        <v>225004</v>
      </c>
      <c r="C30" s="17">
        <f>SUM(D30:G30)</f>
        <v>0</v>
      </c>
      <c r="D30" s="16"/>
      <c r="E30" s="16"/>
      <c r="F30" s="16"/>
      <c r="G30" s="16"/>
    </row>
    <row r="31" spans="1:7" ht="18.75">
      <c r="A31" s="13" t="s">
        <v>79</v>
      </c>
      <c r="B31" s="14">
        <v>225005</v>
      </c>
      <c r="C31" s="17">
        <f>SUM(D31:G31)</f>
        <v>0</v>
      </c>
      <c r="D31" s="16"/>
      <c r="E31" s="16"/>
      <c r="F31" s="16"/>
      <c r="G31" s="16"/>
    </row>
    <row r="32" spans="1:7" ht="18.75">
      <c r="A32" s="13" t="s">
        <v>80</v>
      </c>
      <c r="B32" s="14">
        <v>225006</v>
      </c>
      <c r="C32" s="17">
        <f>SUM(D32:G32)</f>
        <v>0</v>
      </c>
      <c r="D32" s="16"/>
      <c r="E32" s="16"/>
      <c r="F32" s="16"/>
      <c r="G32" s="16"/>
    </row>
    <row r="33" spans="1:7" ht="18.75">
      <c r="A33" s="13" t="s">
        <v>101</v>
      </c>
      <c r="B33" s="14">
        <v>225008</v>
      </c>
      <c r="C33" s="17">
        <f>SUM(D33:G33)</f>
        <v>0</v>
      </c>
      <c r="D33" s="16"/>
      <c r="E33" s="16"/>
      <c r="F33" s="16"/>
      <c r="G33" s="16"/>
    </row>
    <row r="34" spans="1:7" ht="20.25">
      <c r="A34" s="18" t="s">
        <v>90</v>
      </c>
      <c r="B34" s="21">
        <v>226</v>
      </c>
      <c r="C34" s="20">
        <f>D34+E34+F34+G34</f>
        <v>0</v>
      </c>
      <c r="D34" s="20">
        <f>D35+D36</f>
        <v>0</v>
      </c>
      <c r="E34" s="20">
        <f>E35+E36</f>
        <v>0</v>
      </c>
      <c r="F34" s="20">
        <f>F35+F36</f>
        <v>0</v>
      </c>
      <c r="G34" s="20">
        <f>G35+G36</f>
        <v>0</v>
      </c>
    </row>
    <row r="35" spans="1:7" ht="18.75">
      <c r="A35" s="13" t="s">
        <v>103</v>
      </c>
      <c r="B35" s="12">
        <v>226</v>
      </c>
      <c r="C35" s="17">
        <f>D35+E35+F35+G35</f>
        <v>0</v>
      </c>
      <c r="D35" s="16"/>
      <c r="E35" s="16"/>
      <c r="F35" s="16"/>
      <c r="G35" s="16"/>
    </row>
    <row r="36" spans="1:7" ht="18.75">
      <c r="A36" s="13" t="s">
        <v>104</v>
      </c>
      <c r="B36" s="14">
        <v>226007</v>
      </c>
      <c r="C36" s="17">
        <f>D36+E36+F36+G36</f>
        <v>0</v>
      </c>
      <c r="D36" s="16"/>
      <c r="E36" s="16"/>
      <c r="F36" s="16"/>
      <c r="G36" s="16"/>
    </row>
    <row r="37" spans="1:7" ht="20.25">
      <c r="A37" s="24" t="s">
        <v>93</v>
      </c>
      <c r="B37" s="28">
        <v>290</v>
      </c>
      <c r="C37" s="26">
        <f>D37+E37+F37+G37</f>
        <v>0</v>
      </c>
      <c r="D37" s="26">
        <f>D38+D39</f>
        <v>0</v>
      </c>
      <c r="E37" s="26">
        <f>E38+E39</f>
        <v>0</v>
      </c>
      <c r="F37" s="26">
        <f>F38+F39</f>
        <v>0</v>
      </c>
      <c r="G37" s="26">
        <f>G38+G39</f>
        <v>0</v>
      </c>
    </row>
    <row r="38" spans="1:7" ht="18.75">
      <c r="A38" s="13" t="s">
        <v>108</v>
      </c>
      <c r="B38" s="12">
        <v>290</v>
      </c>
      <c r="C38" s="17">
        <f>SUM(D38:G38)</f>
        <v>0</v>
      </c>
      <c r="D38" s="16"/>
      <c r="E38" s="16"/>
      <c r="F38" s="16"/>
      <c r="G38" s="16"/>
    </row>
    <row r="39" spans="1:7" ht="18.75">
      <c r="A39" s="13" t="s">
        <v>107</v>
      </c>
      <c r="B39" s="14">
        <v>290074</v>
      </c>
      <c r="C39" s="17">
        <f>SUM(D39:G39)</f>
        <v>0</v>
      </c>
      <c r="D39" s="16"/>
      <c r="E39" s="16"/>
      <c r="F39" s="16"/>
      <c r="G39" s="16"/>
    </row>
    <row r="40" spans="1:7" ht="20.25">
      <c r="A40" s="24" t="s">
        <v>76</v>
      </c>
      <c r="B40" s="25">
        <v>300</v>
      </c>
      <c r="C40" s="26">
        <f>D40+E40++F40+G40</f>
        <v>710000</v>
      </c>
      <c r="D40" s="26">
        <f>D41+D44</f>
        <v>220000</v>
      </c>
      <c r="E40" s="26">
        <f>E41+E44</f>
        <v>115000</v>
      </c>
      <c r="F40" s="26">
        <f>F41+F44</f>
        <v>120000</v>
      </c>
      <c r="G40" s="26">
        <f>G41+G44</f>
        <v>255000</v>
      </c>
    </row>
    <row r="41" spans="1:7" ht="20.25">
      <c r="A41" s="18" t="s">
        <v>91</v>
      </c>
      <c r="B41" s="19">
        <v>310</v>
      </c>
      <c r="C41" s="20">
        <f>SUM(C42:C43)</f>
        <v>0</v>
      </c>
      <c r="D41" s="20">
        <f>SUM(D42:D43)</f>
        <v>0</v>
      </c>
      <c r="E41" s="20">
        <f>SUM(E42:E43)</f>
        <v>0</v>
      </c>
      <c r="F41" s="20">
        <f>SUM(F42:F43)</f>
        <v>0</v>
      </c>
      <c r="G41" s="20">
        <f>SUM(G42:G43)</f>
        <v>0</v>
      </c>
    </row>
    <row r="42" spans="1:7" ht="18.75">
      <c r="A42" s="13" t="s">
        <v>109</v>
      </c>
      <c r="B42" s="14">
        <v>310311</v>
      </c>
      <c r="C42" s="17">
        <f>SUM(D42:G42)</f>
        <v>0</v>
      </c>
      <c r="D42" s="16"/>
      <c r="E42" s="16"/>
      <c r="F42" s="16"/>
      <c r="G42" s="16"/>
    </row>
    <row r="43" spans="1:7" ht="18.75">
      <c r="A43" s="13" t="s">
        <v>77</v>
      </c>
      <c r="B43" s="14">
        <v>310312</v>
      </c>
      <c r="C43" s="17">
        <f>SUM(D43:G43)</f>
        <v>0</v>
      </c>
      <c r="D43" s="16"/>
      <c r="E43" s="16"/>
      <c r="F43" s="16"/>
      <c r="G43" s="16"/>
    </row>
    <row r="44" spans="1:7" ht="20.25">
      <c r="A44" s="18" t="s">
        <v>92</v>
      </c>
      <c r="B44" s="21">
        <v>340</v>
      </c>
      <c r="C44" s="20">
        <f>D44+E44+F44+G44</f>
        <v>710000</v>
      </c>
      <c r="D44" s="20">
        <f>D45+D46+D47+D48+D49+D50</f>
        <v>220000</v>
      </c>
      <c r="E44" s="20">
        <f>E45+E46+E47+E48+E49+E50</f>
        <v>115000</v>
      </c>
      <c r="F44" s="20">
        <f>F45+F46+F47+F48+F49+F50</f>
        <v>120000</v>
      </c>
      <c r="G44" s="20">
        <f>G45+G46+G47+G48+G49+G50</f>
        <v>255000</v>
      </c>
    </row>
    <row r="45" spans="1:7" ht="20.25">
      <c r="A45" s="13" t="s">
        <v>111</v>
      </c>
      <c r="B45" s="14">
        <v>340341</v>
      </c>
      <c r="C45" s="30">
        <f>D45+E45+F45+G45</f>
        <v>0</v>
      </c>
      <c r="D45" s="32"/>
      <c r="E45" s="32"/>
      <c r="F45" s="32"/>
      <c r="G45" s="32"/>
    </row>
    <row r="46" spans="1:7" ht="18.75">
      <c r="A46" s="13" t="s">
        <v>110</v>
      </c>
      <c r="B46" s="14">
        <v>340342</v>
      </c>
      <c r="C46" s="17">
        <f>SUM(D46:G46)</f>
        <v>710000</v>
      </c>
      <c r="D46" s="16">
        <v>220000</v>
      </c>
      <c r="E46" s="16">
        <v>115000</v>
      </c>
      <c r="F46" s="16">
        <v>120000</v>
      </c>
      <c r="G46" s="16">
        <v>255000</v>
      </c>
    </row>
    <row r="47" spans="1:7" ht="18.75">
      <c r="A47" s="13" t="s">
        <v>112</v>
      </c>
      <c r="B47" s="14">
        <v>340343</v>
      </c>
      <c r="C47" s="17">
        <f>SUM(D47:G47)</f>
        <v>0</v>
      </c>
      <c r="D47" s="16"/>
      <c r="E47" s="16"/>
      <c r="F47" s="16"/>
      <c r="G47" s="16"/>
    </row>
    <row r="48" spans="1:7" ht="18.75">
      <c r="A48" s="13" t="s">
        <v>113</v>
      </c>
      <c r="B48" s="14">
        <v>340344</v>
      </c>
      <c r="C48" s="17">
        <f>SUM(D48:G48)</f>
        <v>0</v>
      </c>
      <c r="D48" s="16"/>
      <c r="E48" s="16"/>
      <c r="F48" s="16"/>
      <c r="G48" s="16"/>
    </row>
    <row r="49" spans="1:7" ht="18.75">
      <c r="A49" s="13" t="s">
        <v>108</v>
      </c>
      <c r="B49" s="15">
        <v>340345</v>
      </c>
      <c r="C49" s="17">
        <f>SUM(D49:G49)</f>
        <v>0</v>
      </c>
      <c r="D49" s="16"/>
      <c r="E49" s="16"/>
      <c r="F49" s="16"/>
      <c r="G49" s="16"/>
    </row>
    <row r="50" spans="1:7" ht="18.75">
      <c r="A50" s="13" t="s">
        <v>114</v>
      </c>
      <c r="B50" s="15">
        <v>340346</v>
      </c>
      <c r="C50" s="17">
        <f>SUM(D50:G50)</f>
        <v>0</v>
      </c>
      <c r="D50" s="16"/>
      <c r="E50" s="16"/>
      <c r="F50" s="16"/>
      <c r="G50" s="16"/>
    </row>
    <row r="51" spans="1:7" ht="20.25">
      <c r="A51" s="90" t="s">
        <v>137</v>
      </c>
      <c r="B51" s="91"/>
      <c r="C51" s="91"/>
      <c r="D51" s="91"/>
      <c r="E51" s="91"/>
      <c r="F51" s="91"/>
      <c r="G51" s="92"/>
    </row>
    <row r="52" spans="1:7" ht="20.25">
      <c r="A52" s="35"/>
      <c r="B52" s="35" t="s">
        <v>70</v>
      </c>
      <c r="C52" s="32" t="s">
        <v>82</v>
      </c>
      <c r="D52" s="32" t="s">
        <v>83</v>
      </c>
      <c r="E52" s="32" t="s">
        <v>84</v>
      </c>
      <c r="F52" s="32" t="s">
        <v>85</v>
      </c>
      <c r="G52" s="32" t="s">
        <v>86</v>
      </c>
    </row>
    <row r="53" spans="1:7" ht="20.25">
      <c r="A53" s="70" t="s">
        <v>144</v>
      </c>
      <c r="B53" s="25">
        <v>180</v>
      </c>
      <c r="C53" s="26">
        <f>D53+E53+F53+G53</f>
        <v>0</v>
      </c>
      <c r="D53" s="26">
        <f>D54</f>
        <v>0</v>
      </c>
      <c r="E53" s="26">
        <f>E54</f>
        <v>0</v>
      </c>
      <c r="F53" s="26">
        <f>F54</f>
        <v>0</v>
      </c>
      <c r="G53" s="26">
        <f>G54</f>
        <v>0</v>
      </c>
    </row>
    <row r="54" spans="1:7" ht="20.25">
      <c r="A54" s="24" t="s">
        <v>72</v>
      </c>
      <c r="B54" s="25">
        <v>375</v>
      </c>
      <c r="C54" s="26">
        <f>D54+E54+F54+G54</f>
        <v>0</v>
      </c>
      <c r="D54" s="26">
        <f>D56+D63+D79+D82</f>
        <v>0</v>
      </c>
      <c r="E54" s="26">
        <f>E56+E63+E79+E82</f>
        <v>0</v>
      </c>
      <c r="F54" s="26">
        <f>F56+F63+F79+F82</f>
        <v>0</v>
      </c>
      <c r="G54" s="26">
        <f>G56+G63+G79+G82</f>
        <v>0</v>
      </c>
    </row>
    <row r="55" spans="1:7" ht="18.75">
      <c r="A55" s="13" t="s">
        <v>71</v>
      </c>
      <c r="B55" s="12"/>
      <c r="C55" s="16"/>
      <c r="D55" s="16"/>
      <c r="E55" s="16"/>
      <c r="F55" s="16"/>
      <c r="G55" s="16"/>
    </row>
    <row r="56" spans="1:7" ht="40.5">
      <c r="A56" s="24" t="s">
        <v>94</v>
      </c>
      <c r="B56" s="25">
        <v>210</v>
      </c>
      <c r="C56" s="26">
        <f>D56+E56+F56+G56</f>
        <v>0</v>
      </c>
      <c r="D56" s="26">
        <f>D57+D58+D62</f>
        <v>0</v>
      </c>
      <c r="E56" s="26">
        <f>E57+E58+E62</f>
        <v>0</v>
      </c>
      <c r="F56" s="26">
        <f>F57+F58+F62</f>
        <v>0</v>
      </c>
      <c r="G56" s="26">
        <f>G57+G58+G62</f>
        <v>0</v>
      </c>
    </row>
    <row r="57" spans="1:7" ht="20.25">
      <c r="A57" s="18" t="s">
        <v>95</v>
      </c>
      <c r="B57" s="19">
        <v>211</v>
      </c>
      <c r="C57" s="20">
        <f>D57+E57+F57+G57</f>
        <v>0</v>
      </c>
      <c r="D57" s="20"/>
      <c r="E57" s="20"/>
      <c r="F57" s="20"/>
      <c r="G57" s="20"/>
    </row>
    <row r="58" spans="1:7" ht="20.25">
      <c r="A58" s="18" t="s">
        <v>87</v>
      </c>
      <c r="B58" s="19">
        <v>212</v>
      </c>
      <c r="C58" s="20">
        <f>C59+C60+C61</f>
        <v>0</v>
      </c>
      <c r="D58" s="20">
        <f>D59+D60+D61</f>
        <v>0</v>
      </c>
      <c r="E58" s="20">
        <f>E59+E60+E61</f>
        <v>0</v>
      </c>
      <c r="F58" s="20">
        <f>F59+F60+F61</f>
        <v>0</v>
      </c>
      <c r="G58" s="20">
        <f>G59+G60+G61</f>
        <v>0</v>
      </c>
    </row>
    <row r="59" spans="1:7" ht="18.75">
      <c r="A59" s="13" t="s">
        <v>97</v>
      </c>
      <c r="B59" s="14">
        <v>212</v>
      </c>
      <c r="C59" s="17">
        <f>SUM(D59:G59)</f>
        <v>0</v>
      </c>
      <c r="D59" s="16"/>
      <c r="E59" s="16"/>
      <c r="F59" s="16"/>
      <c r="G59" s="16"/>
    </row>
    <row r="60" spans="1:7" ht="18.75">
      <c r="A60" s="13" t="s">
        <v>105</v>
      </c>
      <c r="B60" s="14">
        <v>212028</v>
      </c>
      <c r="C60" s="17">
        <f>SUM(D60:G60)</f>
        <v>0</v>
      </c>
      <c r="D60" s="16"/>
      <c r="E60" s="16"/>
      <c r="F60" s="16"/>
      <c r="G60" s="16"/>
    </row>
    <row r="61" spans="1:7" ht="18.75">
      <c r="A61" s="13" t="s">
        <v>106</v>
      </c>
      <c r="B61" s="14">
        <v>212040</v>
      </c>
      <c r="C61" s="17">
        <f>SUM(D61:G61)</f>
        <v>0</v>
      </c>
      <c r="D61" s="16"/>
      <c r="E61" s="16"/>
      <c r="F61" s="16"/>
      <c r="G61" s="16"/>
    </row>
    <row r="62" spans="1:7" ht="20.25">
      <c r="A62" s="18" t="s">
        <v>78</v>
      </c>
      <c r="B62" s="21">
        <v>213</v>
      </c>
      <c r="C62" s="20">
        <f>D62+E62+F62+G62</f>
        <v>0</v>
      </c>
      <c r="D62" s="20"/>
      <c r="E62" s="20"/>
      <c r="F62" s="20"/>
      <c r="G62" s="20"/>
    </row>
    <row r="63" spans="1:7" ht="20.25">
      <c r="A63" s="24" t="s">
        <v>96</v>
      </c>
      <c r="B63" s="25">
        <v>220</v>
      </c>
      <c r="C63" s="26">
        <f>D63+E63+F63+G63</f>
        <v>0</v>
      </c>
      <c r="D63" s="26">
        <f>D64+D65+D66+D70+D71+D76</f>
        <v>0</v>
      </c>
      <c r="E63" s="26">
        <f>E64+E65+E66+E70+E71+E76</f>
        <v>0</v>
      </c>
      <c r="F63" s="26">
        <f>F64+F65+F66+F70+F71+F76</f>
        <v>0</v>
      </c>
      <c r="G63" s="26">
        <f>G64+G65+G66+G70+G71+G76</f>
        <v>0</v>
      </c>
    </row>
    <row r="64" spans="1:7" ht="20.25">
      <c r="A64" s="27" t="s">
        <v>73</v>
      </c>
      <c r="B64" s="19">
        <v>221</v>
      </c>
      <c r="C64" s="20">
        <f>D64+E64+F64+G64</f>
        <v>0</v>
      </c>
      <c r="D64" s="17"/>
      <c r="E64" s="17"/>
      <c r="F64" s="17"/>
      <c r="G64" s="17"/>
    </row>
    <row r="65" spans="1:7" ht="20.25">
      <c r="A65" s="27" t="s">
        <v>74</v>
      </c>
      <c r="B65" s="19">
        <v>222</v>
      </c>
      <c r="C65" s="20">
        <f>D65+E65+F65+G65</f>
        <v>0</v>
      </c>
      <c r="D65" s="17"/>
      <c r="E65" s="17"/>
      <c r="F65" s="17"/>
      <c r="G65" s="17"/>
    </row>
    <row r="66" spans="1:7" ht="20.25">
      <c r="A66" s="18" t="s">
        <v>88</v>
      </c>
      <c r="B66" s="19">
        <v>223</v>
      </c>
      <c r="C66" s="20">
        <f>SUM(C67:C69)</f>
        <v>0</v>
      </c>
      <c r="D66" s="20">
        <f>SUM(D67:D69)</f>
        <v>0</v>
      </c>
      <c r="E66" s="20">
        <f>SUM(E67:E69)</f>
        <v>0</v>
      </c>
      <c r="F66" s="20">
        <f>SUM(F67:F69)</f>
        <v>0</v>
      </c>
      <c r="G66" s="20">
        <f>SUM(G67:G69)</f>
        <v>0</v>
      </c>
    </row>
    <row r="67" spans="1:7" ht="18.75">
      <c r="A67" s="13" t="s">
        <v>98</v>
      </c>
      <c r="B67" s="14">
        <v>223001</v>
      </c>
      <c r="C67" s="17">
        <f>SUM(D67:G67)</f>
        <v>0</v>
      </c>
      <c r="D67" s="16"/>
      <c r="E67" s="16"/>
      <c r="F67" s="16"/>
      <c r="G67" s="16"/>
    </row>
    <row r="68" spans="1:7" ht="18.75">
      <c r="A68" s="13" t="s">
        <v>99</v>
      </c>
      <c r="B68" s="14">
        <v>223002</v>
      </c>
      <c r="C68" s="17">
        <f>SUM(D68:G68)</f>
        <v>0</v>
      </c>
      <c r="D68" s="16"/>
      <c r="E68" s="16"/>
      <c r="F68" s="16"/>
      <c r="G68" s="16"/>
    </row>
    <row r="69" spans="1:7" ht="18.75">
      <c r="A69" s="13" t="s">
        <v>100</v>
      </c>
      <c r="B69" s="14">
        <v>223003</v>
      </c>
      <c r="C69" s="17">
        <f>SUM(D69:G69)</f>
        <v>0</v>
      </c>
      <c r="D69" s="16"/>
      <c r="E69" s="16"/>
      <c r="F69" s="16"/>
      <c r="G69" s="16"/>
    </row>
    <row r="70" spans="1:7" ht="20.25">
      <c r="A70" s="18" t="s">
        <v>75</v>
      </c>
      <c r="B70" s="19">
        <v>224</v>
      </c>
      <c r="C70" s="20">
        <f>SUM(D70:G70)</f>
        <v>0</v>
      </c>
      <c r="D70" s="20"/>
      <c r="E70" s="20"/>
      <c r="F70" s="20"/>
      <c r="G70" s="20"/>
    </row>
    <row r="71" spans="1:7" ht="20.25">
      <c r="A71" s="18" t="s">
        <v>89</v>
      </c>
      <c r="B71" s="19">
        <v>225</v>
      </c>
      <c r="C71" s="20">
        <f>C72+C73+C74+C75</f>
        <v>0</v>
      </c>
      <c r="D71" s="20">
        <f>D72+D73+D74+D75</f>
        <v>0</v>
      </c>
      <c r="E71" s="20">
        <f>E72+E73+E74+E75</f>
        <v>0</v>
      </c>
      <c r="F71" s="20">
        <f>F72+F73+F74+F75</f>
        <v>0</v>
      </c>
      <c r="G71" s="20">
        <f>G72+G73+G74+G75</f>
        <v>0</v>
      </c>
    </row>
    <row r="72" spans="1:7" ht="18.75">
      <c r="A72" s="13" t="s">
        <v>102</v>
      </c>
      <c r="B72" s="14">
        <v>225004</v>
      </c>
      <c r="C72" s="17">
        <f>SUM(D72:G72)</f>
        <v>0</v>
      </c>
      <c r="D72" s="16"/>
      <c r="E72" s="16"/>
      <c r="F72" s="16"/>
      <c r="G72" s="16"/>
    </row>
    <row r="73" spans="1:7" ht="18.75">
      <c r="A73" s="13" t="s">
        <v>79</v>
      </c>
      <c r="B73" s="14">
        <v>225005</v>
      </c>
      <c r="C73" s="17">
        <f>SUM(D73:G73)</f>
        <v>0</v>
      </c>
      <c r="D73" s="16"/>
      <c r="E73" s="16"/>
      <c r="F73" s="16"/>
      <c r="G73" s="16"/>
    </row>
    <row r="74" spans="1:7" ht="18.75">
      <c r="A74" s="13" t="s">
        <v>80</v>
      </c>
      <c r="B74" s="14">
        <v>225006</v>
      </c>
      <c r="C74" s="17">
        <f>SUM(D74:G74)</f>
        <v>0</v>
      </c>
      <c r="D74" s="16"/>
      <c r="E74" s="16"/>
      <c r="F74" s="16"/>
      <c r="G74" s="16"/>
    </row>
    <row r="75" spans="1:7" ht="18.75">
      <c r="A75" s="13" t="s">
        <v>101</v>
      </c>
      <c r="B75" s="14">
        <v>225008</v>
      </c>
      <c r="C75" s="17">
        <f>SUM(D75:G75)</f>
        <v>0</v>
      </c>
      <c r="D75" s="16"/>
      <c r="E75" s="16"/>
      <c r="F75" s="16"/>
      <c r="G75" s="16"/>
    </row>
    <row r="76" spans="1:7" ht="20.25">
      <c r="A76" s="18" t="s">
        <v>90</v>
      </c>
      <c r="B76" s="21">
        <v>226</v>
      </c>
      <c r="C76" s="20">
        <f>D76+E76+F76+G76</f>
        <v>0</v>
      </c>
      <c r="D76" s="20">
        <f>D77+D78</f>
        <v>0</v>
      </c>
      <c r="E76" s="20">
        <f>E77+E78</f>
        <v>0</v>
      </c>
      <c r="F76" s="20">
        <f>F77+F78</f>
        <v>0</v>
      </c>
      <c r="G76" s="20">
        <f>G77+G78</f>
        <v>0</v>
      </c>
    </row>
    <row r="77" spans="1:7" ht="18.75">
      <c r="A77" s="13" t="s">
        <v>103</v>
      </c>
      <c r="B77" s="12">
        <v>226</v>
      </c>
      <c r="C77" s="17">
        <f>D77+E77+F77+G77</f>
        <v>0</v>
      </c>
      <c r="D77" s="16"/>
      <c r="E77" s="16"/>
      <c r="F77" s="16"/>
      <c r="G77" s="16"/>
    </row>
    <row r="78" spans="1:7" ht="18.75">
      <c r="A78" s="13" t="s">
        <v>104</v>
      </c>
      <c r="B78" s="14">
        <v>226007</v>
      </c>
      <c r="C78" s="17">
        <f>D78+E78+F78+G78</f>
        <v>0</v>
      </c>
      <c r="D78" s="16"/>
      <c r="E78" s="16"/>
      <c r="F78" s="16"/>
      <c r="G78" s="16"/>
    </row>
    <row r="79" spans="1:7" ht="20.25">
      <c r="A79" s="24" t="s">
        <v>93</v>
      </c>
      <c r="B79" s="28">
        <v>290</v>
      </c>
      <c r="C79" s="26">
        <f>D79+E79+F79+G79</f>
        <v>0</v>
      </c>
      <c r="D79" s="26">
        <f>D80+D81</f>
        <v>0</v>
      </c>
      <c r="E79" s="26">
        <f>E80+E81</f>
        <v>0</v>
      </c>
      <c r="F79" s="26">
        <f>F80+F81</f>
        <v>0</v>
      </c>
      <c r="G79" s="26">
        <f>G80+G81</f>
        <v>0</v>
      </c>
    </row>
    <row r="80" spans="1:7" ht="18.75">
      <c r="A80" s="13" t="s">
        <v>108</v>
      </c>
      <c r="B80" s="12">
        <v>290</v>
      </c>
      <c r="C80" s="17">
        <f>SUM(D80:G80)</f>
        <v>0</v>
      </c>
      <c r="D80" s="16"/>
      <c r="E80" s="16"/>
      <c r="F80" s="16"/>
      <c r="G80" s="16"/>
    </row>
    <row r="81" spans="1:7" ht="18.75">
      <c r="A81" s="13" t="s">
        <v>107</v>
      </c>
      <c r="B81" s="14">
        <v>290074</v>
      </c>
      <c r="C81" s="17">
        <f>SUM(D81:G81)</f>
        <v>0</v>
      </c>
      <c r="D81" s="16"/>
      <c r="E81" s="16"/>
      <c r="F81" s="16"/>
      <c r="G81" s="16"/>
    </row>
    <row r="82" spans="1:7" ht="20.25">
      <c r="A82" s="24" t="s">
        <v>76</v>
      </c>
      <c r="B82" s="25">
        <v>300</v>
      </c>
      <c r="C82" s="26">
        <f>D82+E82++F82+G82</f>
        <v>0</v>
      </c>
      <c r="D82" s="26">
        <f>D83+D86</f>
        <v>0</v>
      </c>
      <c r="E82" s="26">
        <f>E83+E86</f>
        <v>0</v>
      </c>
      <c r="F82" s="26">
        <f>F83+F86</f>
        <v>0</v>
      </c>
      <c r="G82" s="26">
        <f>G83+G86</f>
        <v>0</v>
      </c>
    </row>
    <row r="83" spans="1:7" ht="20.25">
      <c r="A83" s="18" t="s">
        <v>91</v>
      </c>
      <c r="B83" s="19">
        <v>310</v>
      </c>
      <c r="C83" s="20">
        <f>SUM(C84:C85)</f>
        <v>0</v>
      </c>
      <c r="D83" s="20">
        <f>SUM(D84:D85)</f>
        <v>0</v>
      </c>
      <c r="E83" s="20">
        <f>SUM(E84:E85)</f>
        <v>0</v>
      </c>
      <c r="F83" s="20">
        <f>SUM(F84:F85)</f>
        <v>0</v>
      </c>
      <c r="G83" s="20">
        <f>SUM(G84:G85)</f>
        <v>0</v>
      </c>
    </row>
    <row r="84" spans="1:7" ht="18.75">
      <c r="A84" s="13" t="s">
        <v>109</v>
      </c>
      <c r="B84" s="14">
        <v>310311</v>
      </c>
      <c r="C84" s="17">
        <f>SUM(D84:G84)</f>
        <v>0</v>
      </c>
      <c r="D84" s="16"/>
      <c r="E84" s="16"/>
      <c r="F84" s="16"/>
      <c r="G84" s="16"/>
    </row>
    <row r="85" spans="1:7" ht="18.75">
      <c r="A85" s="13" t="s">
        <v>77</v>
      </c>
      <c r="B85" s="14">
        <v>310312</v>
      </c>
      <c r="C85" s="17">
        <f>SUM(D85:G85)</f>
        <v>0</v>
      </c>
      <c r="D85" s="16"/>
      <c r="E85" s="16"/>
      <c r="F85" s="16"/>
      <c r="G85" s="16"/>
    </row>
    <row r="86" spans="1:7" ht="20.25">
      <c r="A86" s="18" t="s">
        <v>92</v>
      </c>
      <c r="B86" s="21">
        <v>340</v>
      </c>
      <c r="C86" s="20">
        <f>D86+E86+F86+G86</f>
        <v>0</v>
      </c>
      <c r="D86" s="20">
        <f>D87+D88+D89+D90+D91+D92</f>
        <v>0</v>
      </c>
      <c r="E86" s="20">
        <f>E87+E88+E89+E90+E91+E92</f>
        <v>0</v>
      </c>
      <c r="F86" s="20">
        <f>F87+F88+F89+F90+F91+F92</f>
        <v>0</v>
      </c>
      <c r="G86" s="20">
        <f>G87+G88+G89+G90+G91+G92</f>
        <v>0</v>
      </c>
    </row>
    <row r="87" spans="1:7" ht="20.25">
      <c r="A87" s="13" t="s">
        <v>111</v>
      </c>
      <c r="B87" s="14">
        <v>340341</v>
      </c>
      <c r="C87" s="30">
        <f>D87+E87+F87+G87</f>
        <v>0</v>
      </c>
      <c r="D87" s="32"/>
      <c r="E87" s="32"/>
      <c r="F87" s="32"/>
      <c r="G87" s="32"/>
    </row>
    <row r="88" spans="1:7" ht="18.75">
      <c r="A88" s="13" t="s">
        <v>110</v>
      </c>
      <c r="B88" s="14">
        <v>340342</v>
      </c>
      <c r="C88" s="17">
        <f>SUM(D88:G88)</f>
        <v>0</v>
      </c>
      <c r="D88" s="16"/>
      <c r="E88" s="16"/>
      <c r="F88" s="16"/>
      <c r="G88" s="16"/>
    </row>
    <row r="89" spans="1:7" ht="18.75">
      <c r="A89" s="13" t="s">
        <v>112</v>
      </c>
      <c r="B89" s="14">
        <v>340343</v>
      </c>
      <c r="C89" s="17">
        <f>SUM(D89:G89)</f>
        <v>0</v>
      </c>
      <c r="D89" s="16"/>
      <c r="E89" s="16"/>
      <c r="F89" s="16"/>
      <c r="G89" s="16"/>
    </row>
    <row r="90" spans="1:7" ht="18.75">
      <c r="A90" s="13" t="s">
        <v>113</v>
      </c>
      <c r="B90" s="14">
        <v>340344</v>
      </c>
      <c r="C90" s="17">
        <f>SUM(D90:G90)</f>
        <v>0</v>
      </c>
      <c r="D90" s="16"/>
      <c r="E90" s="16"/>
      <c r="F90" s="16"/>
      <c r="G90" s="16"/>
    </row>
    <row r="91" spans="1:7" ht="18.75">
      <c r="A91" s="13" t="s">
        <v>108</v>
      </c>
      <c r="B91" s="15">
        <v>340345</v>
      </c>
      <c r="C91" s="17">
        <f>SUM(D91:G91)</f>
        <v>0</v>
      </c>
      <c r="D91" s="16"/>
      <c r="E91" s="16"/>
      <c r="F91" s="16"/>
      <c r="G91" s="16"/>
    </row>
    <row r="92" spans="1:7" ht="18.75">
      <c r="A92" s="13" t="s">
        <v>114</v>
      </c>
      <c r="B92" s="15">
        <v>340346</v>
      </c>
      <c r="C92" s="17">
        <f>SUM(D92:G92)</f>
        <v>0</v>
      </c>
      <c r="D92" s="16"/>
      <c r="E92" s="16"/>
      <c r="F92" s="16"/>
      <c r="G92" s="16"/>
    </row>
  </sheetData>
  <sheetProtection/>
  <mergeCells count="3">
    <mergeCell ref="A51:G51"/>
    <mergeCell ref="A9:G9"/>
    <mergeCell ref="A1:G1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75" zoomScaleNormal="75" zoomScaleSheetLayoutView="75" workbookViewId="0" topLeftCell="A4">
      <selection activeCell="D13" sqref="D13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7.851562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8"/>
      <c r="B1" s="88"/>
      <c r="C1" s="88"/>
      <c r="D1" s="88"/>
      <c r="E1" s="88"/>
      <c r="F1" s="88"/>
      <c r="G1" s="88"/>
    </row>
    <row r="2" spans="6:7" ht="18.75">
      <c r="F2" s="89" t="s">
        <v>115</v>
      </c>
      <c r="G2" s="89"/>
    </row>
    <row r="3" spans="1:29" s="6" customFormat="1" ht="24" customHeight="1">
      <c r="A3" s="85" t="s">
        <v>172</v>
      </c>
      <c r="B3" s="86"/>
      <c r="C3" s="86"/>
      <c r="D3" s="86"/>
      <c r="E3" s="86"/>
      <c r="F3" s="86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6" customFormat="1" ht="20.25" customHeight="1">
      <c r="A5" s="70" t="s">
        <v>144</v>
      </c>
      <c r="B5" s="25"/>
      <c r="C5" s="26">
        <f>D5+E5+F5+G5</f>
        <v>0</v>
      </c>
      <c r="D5" s="26"/>
      <c r="E5" s="26"/>
      <c r="F5" s="26"/>
      <c r="G5" s="2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7" ht="20.25">
      <c r="A6" s="24" t="s">
        <v>72</v>
      </c>
      <c r="B6" s="25"/>
      <c r="C6" s="26">
        <f>D6+E6+F6+G6</f>
        <v>200</v>
      </c>
      <c r="D6" s="26">
        <f>D8+D15+D31+D34</f>
        <v>200</v>
      </c>
      <c r="E6" s="26">
        <f>E8+E15+E31+E34</f>
        <v>0</v>
      </c>
      <c r="F6" s="26">
        <f>F8+F15+F31+F34</f>
        <v>0</v>
      </c>
      <c r="G6" s="26">
        <f>G8+G15+G31+G34</f>
        <v>0</v>
      </c>
    </row>
    <row r="7" spans="1:7" ht="18.75">
      <c r="A7" s="13" t="s">
        <v>71</v>
      </c>
      <c r="B7" s="12"/>
      <c r="C7" s="16"/>
      <c r="D7" s="16"/>
      <c r="E7" s="16"/>
      <c r="F7" s="16"/>
      <c r="G7" s="16"/>
    </row>
    <row r="8" spans="1:7" ht="40.5">
      <c r="A8" s="24" t="s">
        <v>94</v>
      </c>
      <c r="B8" s="25">
        <v>210</v>
      </c>
      <c r="C8" s="26">
        <f>D8+E8+F8+G8</f>
        <v>200</v>
      </c>
      <c r="D8" s="26">
        <f>D9+D10+D14</f>
        <v>200</v>
      </c>
      <c r="E8" s="26">
        <f>E9+E10+E14</f>
        <v>0</v>
      </c>
      <c r="F8" s="26">
        <f>F9+F10+F14</f>
        <v>0</v>
      </c>
      <c r="G8" s="26">
        <f>G9+G10+G14</f>
        <v>0</v>
      </c>
    </row>
    <row r="9" spans="1:7" ht="20.25">
      <c r="A9" s="18" t="s">
        <v>95</v>
      </c>
      <c r="B9" s="19">
        <v>211</v>
      </c>
      <c r="C9" s="20">
        <f>D9+E9+F9+G9</f>
        <v>0</v>
      </c>
      <c r="D9" s="20"/>
      <c r="E9" s="20"/>
      <c r="F9" s="20"/>
      <c r="G9" s="20"/>
    </row>
    <row r="10" spans="1:7" ht="20.25">
      <c r="A10" s="18" t="s">
        <v>87</v>
      </c>
      <c r="B10" s="19">
        <v>212</v>
      </c>
      <c r="C10" s="20">
        <f>C11+C12+C13</f>
        <v>200</v>
      </c>
      <c r="D10" s="20">
        <f>D11+D12+D13</f>
        <v>200</v>
      </c>
      <c r="E10" s="20">
        <f>E11+E12+E13</f>
        <v>0</v>
      </c>
      <c r="F10" s="20">
        <f>F11+F12+F13</f>
        <v>0</v>
      </c>
      <c r="G10" s="20">
        <f>G11+G12+G13</f>
        <v>0</v>
      </c>
    </row>
    <row r="11" spans="1:7" ht="18.75">
      <c r="A11" s="13" t="s">
        <v>97</v>
      </c>
      <c r="B11" s="14">
        <v>212</v>
      </c>
      <c r="C11" s="17">
        <f>SUM(D11:G11)</f>
        <v>200</v>
      </c>
      <c r="D11" s="16">
        <v>200</v>
      </c>
      <c r="E11" s="16"/>
      <c r="F11" s="16"/>
      <c r="G11" s="16"/>
    </row>
    <row r="12" spans="1:7" ht="18.75">
      <c r="A12" s="13" t="s">
        <v>105</v>
      </c>
      <c r="B12" s="14">
        <v>212028</v>
      </c>
      <c r="C12" s="17">
        <f>SUM(D12:G12)</f>
        <v>0</v>
      </c>
      <c r="D12" s="16"/>
      <c r="E12" s="16"/>
      <c r="F12" s="16"/>
      <c r="G12" s="16"/>
    </row>
    <row r="13" spans="1:7" ht="18.75">
      <c r="A13" s="13" t="s">
        <v>106</v>
      </c>
      <c r="B13" s="14">
        <v>212040</v>
      </c>
      <c r="C13" s="17">
        <f>SUM(D13:G13)</f>
        <v>0</v>
      </c>
      <c r="D13" s="16"/>
      <c r="E13" s="16"/>
      <c r="F13" s="16"/>
      <c r="G13" s="16"/>
    </row>
    <row r="14" spans="1:7" ht="20.25">
      <c r="A14" s="18" t="s">
        <v>78</v>
      </c>
      <c r="B14" s="21">
        <v>213</v>
      </c>
      <c r="C14" s="20">
        <f>D14+E14+F14+G14</f>
        <v>0</v>
      </c>
      <c r="D14" s="20"/>
      <c r="E14" s="20"/>
      <c r="F14" s="20"/>
      <c r="G14" s="20"/>
    </row>
    <row r="15" spans="1:7" ht="20.25">
      <c r="A15" s="24" t="s">
        <v>96</v>
      </c>
      <c r="B15" s="25">
        <v>220</v>
      </c>
      <c r="C15" s="26">
        <f>D15+E15+F15+G15</f>
        <v>0</v>
      </c>
      <c r="D15" s="26">
        <f>D16+D17+D18+D22+D23+D28</f>
        <v>0</v>
      </c>
      <c r="E15" s="26">
        <f>E16+E17+E18+E22+E23+E28</f>
        <v>0</v>
      </c>
      <c r="F15" s="26">
        <f>F16+F17+F18+F22+F23+F28</f>
        <v>0</v>
      </c>
      <c r="G15" s="26">
        <f>G16+G17+G18+G22+G23+G28</f>
        <v>0</v>
      </c>
    </row>
    <row r="16" spans="1:7" ht="20.25">
      <c r="A16" s="27" t="s">
        <v>73</v>
      </c>
      <c r="B16" s="19">
        <v>221</v>
      </c>
      <c r="C16" s="20">
        <f>D16+E16+F16+G16</f>
        <v>0</v>
      </c>
      <c r="D16" s="17"/>
      <c r="E16" s="17"/>
      <c r="F16" s="17"/>
      <c r="G16" s="17"/>
    </row>
    <row r="17" spans="1:7" ht="20.25">
      <c r="A17" s="27" t="s">
        <v>74</v>
      </c>
      <c r="B17" s="19">
        <v>222</v>
      </c>
      <c r="C17" s="20">
        <f>D17+E17+F17+G17</f>
        <v>0</v>
      </c>
      <c r="D17" s="17"/>
      <c r="E17" s="17"/>
      <c r="F17" s="17"/>
      <c r="G17" s="17"/>
    </row>
    <row r="18" spans="1:7" ht="20.25">
      <c r="A18" s="18" t="s">
        <v>88</v>
      </c>
      <c r="B18" s="19">
        <v>223</v>
      </c>
      <c r="C18" s="20">
        <f>SUM(C19:C21)</f>
        <v>0</v>
      </c>
      <c r="D18" s="20">
        <f>SUM(D19:D21)</f>
        <v>0</v>
      </c>
      <c r="E18" s="20">
        <f>SUM(E19:E21)</f>
        <v>0</v>
      </c>
      <c r="F18" s="20">
        <f>SUM(F19:F21)</f>
        <v>0</v>
      </c>
      <c r="G18" s="20">
        <f>SUM(G19:G21)</f>
        <v>0</v>
      </c>
    </row>
    <row r="19" spans="1:7" ht="18.75">
      <c r="A19" s="13" t="s">
        <v>98</v>
      </c>
      <c r="B19" s="14">
        <v>223001</v>
      </c>
      <c r="C19" s="17">
        <f>SUM(D19:G19)</f>
        <v>0</v>
      </c>
      <c r="D19" s="16"/>
      <c r="E19" s="16"/>
      <c r="F19" s="16"/>
      <c r="G19" s="16"/>
    </row>
    <row r="20" spans="1:7" ht="18.75">
      <c r="A20" s="13" t="s">
        <v>99</v>
      </c>
      <c r="B20" s="14">
        <v>223002</v>
      </c>
      <c r="C20" s="17">
        <f>SUM(D20:G20)</f>
        <v>0</v>
      </c>
      <c r="D20" s="16"/>
      <c r="E20" s="16"/>
      <c r="F20" s="16"/>
      <c r="G20" s="16"/>
    </row>
    <row r="21" spans="1:7" ht="18.75">
      <c r="A21" s="13" t="s">
        <v>100</v>
      </c>
      <c r="B21" s="14">
        <v>223003</v>
      </c>
      <c r="C21" s="17">
        <f>SUM(D21:G21)</f>
        <v>0</v>
      </c>
      <c r="D21" s="16"/>
      <c r="E21" s="16"/>
      <c r="F21" s="16"/>
      <c r="G21" s="16"/>
    </row>
    <row r="22" spans="1:7" ht="20.25">
      <c r="A22" s="18" t="s">
        <v>75</v>
      </c>
      <c r="B22" s="19">
        <v>224</v>
      </c>
      <c r="C22" s="20">
        <f>SUM(D22:G22)</f>
        <v>0</v>
      </c>
      <c r="D22" s="20"/>
      <c r="E22" s="20"/>
      <c r="F22" s="20"/>
      <c r="G22" s="20"/>
    </row>
    <row r="23" spans="1:7" ht="20.25">
      <c r="A23" s="18" t="s">
        <v>89</v>
      </c>
      <c r="B23" s="19">
        <v>225</v>
      </c>
      <c r="C23" s="20">
        <f>C24+C25+C26+C27</f>
        <v>0</v>
      </c>
      <c r="D23" s="20">
        <f>D24+D25+D26+D27</f>
        <v>0</v>
      </c>
      <c r="E23" s="20">
        <f>E24+E25+E26+E27</f>
        <v>0</v>
      </c>
      <c r="F23" s="20">
        <f>F24+F25+F26+F27</f>
        <v>0</v>
      </c>
      <c r="G23" s="20">
        <f>G24+G25+G26+G27</f>
        <v>0</v>
      </c>
    </row>
    <row r="24" spans="1:7" ht="18.75">
      <c r="A24" s="13" t="s">
        <v>102</v>
      </c>
      <c r="B24" s="14">
        <v>225004</v>
      </c>
      <c r="C24" s="17">
        <f>SUM(D24:G24)</f>
        <v>0</v>
      </c>
      <c r="D24" s="16"/>
      <c r="E24" s="16"/>
      <c r="F24" s="16"/>
      <c r="G24" s="16"/>
    </row>
    <row r="25" spans="1:7" ht="18.75">
      <c r="A25" s="13" t="s">
        <v>79</v>
      </c>
      <c r="B25" s="14">
        <v>225005</v>
      </c>
      <c r="C25" s="17">
        <f>SUM(D25:G25)</f>
        <v>0</v>
      </c>
      <c r="D25" s="16"/>
      <c r="E25" s="16"/>
      <c r="F25" s="16"/>
      <c r="G25" s="16"/>
    </row>
    <row r="26" spans="1:7" ht="18.75">
      <c r="A26" s="13" t="s">
        <v>80</v>
      </c>
      <c r="B26" s="14">
        <v>225006</v>
      </c>
      <c r="C26" s="17">
        <f>SUM(D26:G26)</f>
        <v>0</v>
      </c>
      <c r="D26" s="16"/>
      <c r="E26" s="16"/>
      <c r="F26" s="16"/>
      <c r="G26" s="16"/>
    </row>
    <row r="27" spans="1:7" ht="18.75">
      <c r="A27" s="13" t="s">
        <v>101</v>
      </c>
      <c r="B27" s="14">
        <v>225008</v>
      </c>
      <c r="C27" s="17">
        <f>SUM(D27:G27)</f>
        <v>0</v>
      </c>
      <c r="D27" s="16"/>
      <c r="E27" s="16"/>
      <c r="F27" s="16"/>
      <c r="G27" s="16"/>
    </row>
    <row r="28" spans="1:7" ht="20.25">
      <c r="A28" s="18" t="s">
        <v>90</v>
      </c>
      <c r="B28" s="21">
        <v>226</v>
      </c>
      <c r="C28" s="20">
        <f>D28+E28+F28+G28</f>
        <v>0</v>
      </c>
      <c r="D28" s="20">
        <f>D29+D30</f>
        <v>0</v>
      </c>
      <c r="E28" s="20">
        <f>E29+E30</f>
        <v>0</v>
      </c>
      <c r="F28" s="20">
        <f>F29+F30</f>
        <v>0</v>
      </c>
      <c r="G28" s="20">
        <f>G29+G30</f>
        <v>0</v>
      </c>
    </row>
    <row r="29" spans="1:7" ht="18.75">
      <c r="A29" s="13" t="s">
        <v>103</v>
      </c>
      <c r="B29" s="12">
        <v>226</v>
      </c>
      <c r="C29" s="17">
        <f>D29+E29+F29+G29</f>
        <v>0</v>
      </c>
      <c r="D29" s="16"/>
      <c r="E29" s="16"/>
      <c r="F29" s="16"/>
      <c r="G29" s="16"/>
    </row>
    <row r="30" spans="1:7" ht="18.75">
      <c r="A30" s="13" t="s">
        <v>104</v>
      </c>
      <c r="B30" s="14">
        <v>226007</v>
      </c>
      <c r="C30" s="17">
        <f>D30+E30+F30+G30</f>
        <v>0</v>
      </c>
      <c r="D30" s="16"/>
      <c r="E30" s="16"/>
      <c r="F30" s="16"/>
      <c r="G30" s="16"/>
    </row>
    <row r="31" spans="1:7" ht="20.25">
      <c r="A31" s="24" t="s">
        <v>93</v>
      </c>
      <c r="B31" s="28">
        <v>290</v>
      </c>
      <c r="C31" s="26">
        <f>D31+E31+F31+G31</f>
        <v>0</v>
      </c>
      <c r="D31" s="26">
        <f>D32+D33</f>
        <v>0</v>
      </c>
      <c r="E31" s="26">
        <f>E32+E33</f>
        <v>0</v>
      </c>
      <c r="F31" s="26">
        <f>F32+F33</f>
        <v>0</v>
      </c>
      <c r="G31" s="26">
        <f>G32+G33</f>
        <v>0</v>
      </c>
    </row>
    <row r="32" spans="1:7" ht="18.75">
      <c r="A32" s="13" t="s">
        <v>108</v>
      </c>
      <c r="B32" s="12">
        <v>290</v>
      </c>
      <c r="C32" s="17">
        <f>SUM(D32:G32)</f>
        <v>0</v>
      </c>
      <c r="D32" s="16"/>
      <c r="E32" s="16"/>
      <c r="F32" s="16"/>
      <c r="G32" s="16"/>
    </row>
    <row r="33" spans="1:7" ht="18.75">
      <c r="A33" s="13" t="s">
        <v>107</v>
      </c>
      <c r="B33" s="14">
        <v>290074</v>
      </c>
      <c r="C33" s="17">
        <f>SUM(D33:G33)</f>
        <v>0</v>
      </c>
      <c r="D33" s="16"/>
      <c r="E33" s="16"/>
      <c r="F33" s="16"/>
      <c r="G33" s="16"/>
    </row>
    <row r="34" spans="1:7" ht="20.25">
      <c r="A34" s="24" t="s">
        <v>76</v>
      </c>
      <c r="B34" s="25">
        <v>300</v>
      </c>
      <c r="C34" s="26">
        <f>D34+E34++F34+G34</f>
        <v>0</v>
      </c>
      <c r="D34" s="26">
        <f>D35+D38</f>
        <v>0</v>
      </c>
      <c r="E34" s="26">
        <f>E35+E38</f>
        <v>0</v>
      </c>
      <c r="F34" s="26">
        <f>F35+F38</f>
        <v>0</v>
      </c>
      <c r="G34" s="26">
        <f>G35+G38</f>
        <v>0</v>
      </c>
    </row>
    <row r="35" spans="1:7" ht="20.25">
      <c r="A35" s="18" t="s">
        <v>91</v>
      </c>
      <c r="B35" s="19">
        <v>310</v>
      </c>
      <c r="C35" s="20">
        <f>SUM(C36:C37)</f>
        <v>0</v>
      </c>
      <c r="D35" s="20">
        <f>SUM(D36:D37)</f>
        <v>0</v>
      </c>
      <c r="E35" s="20">
        <f>SUM(E36:E37)</f>
        <v>0</v>
      </c>
      <c r="F35" s="20">
        <f>SUM(F36:F37)</f>
        <v>0</v>
      </c>
      <c r="G35" s="20">
        <f>SUM(G36:G37)</f>
        <v>0</v>
      </c>
    </row>
    <row r="36" spans="1:7" ht="18.75">
      <c r="A36" s="13" t="s">
        <v>109</v>
      </c>
      <c r="B36" s="14">
        <v>310311</v>
      </c>
      <c r="C36" s="17">
        <f>SUM(D36:G36)</f>
        <v>0</v>
      </c>
      <c r="D36" s="16"/>
      <c r="E36" s="16"/>
      <c r="F36" s="16"/>
      <c r="G36" s="16"/>
    </row>
    <row r="37" spans="1:7" ht="18.75">
      <c r="A37" s="13" t="s">
        <v>77</v>
      </c>
      <c r="B37" s="14">
        <v>310312</v>
      </c>
      <c r="C37" s="17">
        <f>SUM(D37:G37)</f>
        <v>0</v>
      </c>
      <c r="D37" s="16"/>
      <c r="E37" s="16"/>
      <c r="F37" s="16"/>
      <c r="G37" s="16"/>
    </row>
    <row r="38" spans="1:7" ht="20.25">
      <c r="A38" s="18" t="s">
        <v>92</v>
      </c>
      <c r="B38" s="21">
        <v>340</v>
      </c>
      <c r="C38" s="20">
        <f>D38+E38+F38+G38</f>
        <v>0</v>
      </c>
      <c r="D38" s="20">
        <f>D39+D40+D41+D42+D43+D44</f>
        <v>0</v>
      </c>
      <c r="E38" s="20">
        <f>E39+E40+E41+E42+E43+E44</f>
        <v>0</v>
      </c>
      <c r="F38" s="20">
        <f>F39+F40+F41+F42+F43+F44</f>
        <v>0</v>
      </c>
      <c r="G38" s="20">
        <f>G39+G40+G41+G42+G43+G44</f>
        <v>0</v>
      </c>
    </row>
    <row r="39" spans="1:7" ht="20.25">
      <c r="A39" s="13" t="s">
        <v>111</v>
      </c>
      <c r="B39" s="14">
        <v>340341</v>
      </c>
      <c r="C39" s="30">
        <f>D39+E39+F39+G39</f>
        <v>0</v>
      </c>
      <c r="D39" s="32"/>
      <c r="E39" s="32"/>
      <c r="F39" s="32"/>
      <c r="G39" s="32"/>
    </row>
    <row r="40" spans="1:7" ht="18.75">
      <c r="A40" s="13" t="s">
        <v>110</v>
      </c>
      <c r="B40" s="14">
        <v>340342</v>
      </c>
      <c r="C40" s="17">
        <f>SUM(D40:G40)</f>
        <v>0</v>
      </c>
      <c r="D40" s="16"/>
      <c r="E40" s="16"/>
      <c r="F40" s="16"/>
      <c r="G40" s="16"/>
    </row>
    <row r="41" spans="1:7" ht="18.75">
      <c r="A41" s="13" t="s">
        <v>112</v>
      </c>
      <c r="B41" s="14">
        <v>340343</v>
      </c>
      <c r="C41" s="17">
        <f>SUM(D41:G41)</f>
        <v>0</v>
      </c>
      <c r="D41" s="16"/>
      <c r="E41" s="16"/>
      <c r="F41" s="16"/>
      <c r="G41" s="16"/>
    </row>
    <row r="42" spans="1:7" ht="18.75">
      <c r="A42" s="13" t="s">
        <v>113</v>
      </c>
      <c r="B42" s="14">
        <v>340344</v>
      </c>
      <c r="C42" s="17">
        <f>SUM(D42:G42)</f>
        <v>0</v>
      </c>
      <c r="D42" s="16"/>
      <c r="E42" s="16"/>
      <c r="F42" s="16"/>
      <c r="G42" s="16"/>
    </row>
    <row r="43" spans="1:7" ht="18.75">
      <c r="A43" s="13" t="s">
        <v>108</v>
      </c>
      <c r="B43" s="15">
        <v>340345</v>
      </c>
      <c r="C43" s="17">
        <f>SUM(D43:G43)</f>
        <v>0</v>
      </c>
      <c r="D43" s="16"/>
      <c r="E43" s="16"/>
      <c r="F43" s="16"/>
      <c r="G43" s="16"/>
    </row>
    <row r="44" spans="1:7" ht="18.75">
      <c r="A44" s="13" t="s">
        <v>114</v>
      </c>
      <c r="B44" s="15">
        <v>340346</v>
      </c>
      <c r="C44" s="17">
        <f>SUM(D44:G44)</f>
        <v>0</v>
      </c>
      <c r="D44" s="16"/>
      <c r="E44" s="16"/>
      <c r="F44" s="16"/>
      <c r="G44" s="16"/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21"/>
  <sheetViews>
    <sheetView view="pageBreakPreview" zoomScale="75" zoomScaleNormal="75" zoomScaleSheetLayoutView="75" workbookViewId="0" topLeftCell="A1">
      <selection activeCell="A16" sqref="A16"/>
    </sheetView>
  </sheetViews>
  <sheetFormatPr defaultColWidth="9.140625" defaultRowHeight="12.75"/>
  <cols>
    <col min="1" max="1" width="82.57421875" style="10" customWidth="1"/>
    <col min="2" max="2" width="14.7109375" style="9" customWidth="1"/>
    <col min="3" max="3" width="19.421875" style="22" customWidth="1"/>
    <col min="4" max="4" width="23.28125" style="22" customWidth="1"/>
    <col min="5" max="5" width="24.421875" style="22" customWidth="1"/>
    <col min="6" max="6" width="22.7109375" style="22" customWidth="1"/>
    <col min="7" max="7" width="23.57421875" style="22" customWidth="1"/>
    <col min="8" max="29" width="9.140625" style="7" customWidth="1"/>
  </cols>
  <sheetData>
    <row r="1" spans="1:7" ht="20.25">
      <c r="A1" s="88"/>
      <c r="B1" s="88"/>
      <c r="C1" s="88"/>
      <c r="D1" s="88"/>
      <c r="E1" s="88"/>
      <c r="F1" s="88"/>
      <c r="G1" s="88"/>
    </row>
    <row r="2" spans="6:7" ht="18.75">
      <c r="F2" s="89" t="s">
        <v>115</v>
      </c>
      <c r="G2" s="89"/>
    </row>
    <row r="3" spans="1:29" s="6" customFormat="1" ht="24" customHeight="1">
      <c r="A3" s="85" t="s">
        <v>166</v>
      </c>
      <c r="B3" s="86"/>
      <c r="C3" s="86"/>
      <c r="D3" s="86"/>
      <c r="E3" s="86"/>
      <c r="F3" s="86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6" customFormat="1" ht="24" customHeight="1">
      <c r="A4" s="35"/>
      <c r="B4" s="35" t="s">
        <v>70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6" customFormat="1" ht="20.25" customHeight="1">
      <c r="A5" s="72" t="s">
        <v>167</v>
      </c>
      <c r="B5" s="33">
        <v>611</v>
      </c>
      <c r="C5" s="32">
        <f>местные!C5</f>
        <v>4572900</v>
      </c>
      <c r="D5" s="34">
        <f>местные!D5</f>
        <v>1957400</v>
      </c>
      <c r="E5" s="34">
        <f>местные!E5</f>
        <v>879800</v>
      </c>
      <c r="F5" s="34">
        <f>местные!F5</f>
        <v>574100</v>
      </c>
      <c r="G5" s="34">
        <f>местные!G5</f>
        <v>1161600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7" ht="40.5">
      <c r="A6" s="41" t="s">
        <v>168</v>
      </c>
      <c r="B6" s="33">
        <v>611</v>
      </c>
      <c r="C6" s="32">
        <f>субвенция!C5</f>
        <v>8873700</v>
      </c>
      <c r="D6" s="34">
        <f>субвенция!D5</f>
        <v>2369400</v>
      </c>
      <c r="E6" s="34">
        <f>субвенция!E5</f>
        <v>2826100</v>
      </c>
      <c r="F6" s="34">
        <f>субвенция!F5</f>
        <v>1964500</v>
      </c>
      <c r="G6" s="34">
        <f>субвенция!G5</f>
        <v>1713700</v>
      </c>
    </row>
    <row r="7" spans="1:7" ht="20.25">
      <c r="A7" s="24" t="s">
        <v>141</v>
      </c>
      <c r="B7" s="31"/>
      <c r="C7" s="26">
        <f>SUM(C5:C6)</f>
        <v>13446600</v>
      </c>
      <c r="D7" s="26">
        <f>SUM(D5:D6)</f>
        <v>4326800</v>
      </c>
      <c r="E7" s="26">
        <f>SUM(E5:E6)</f>
        <v>3705900</v>
      </c>
      <c r="F7" s="26">
        <f>SUM(F5:F6)</f>
        <v>2538600</v>
      </c>
      <c r="G7" s="26">
        <f>SUM(G5:G6)</f>
        <v>2875300</v>
      </c>
    </row>
    <row r="8" spans="1:7" ht="20.25">
      <c r="A8" s="41" t="s">
        <v>117</v>
      </c>
      <c r="B8" s="33">
        <v>612</v>
      </c>
      <c r="C8" s="32">
        <f>'иные цели'!E7</f>
        <v>260000</v>
      </c>
      <c r="D8" s="34">
        <f>'иные цели'!F7</f>
        <v>130000</v>
      </c>
      <c r="E8" s="34">
        <f>'иные цели'!G7</f>
        <v>67000</v>
      </c>
      <c r="F8" s="34">
        <f>'иные цели'!H7</f>
        <v>63000</v>
      </c>
      <c r="G8" s="34">
        <f>'иные цели'!I7</f>
        <v>0</v>
      </c>
    </row>
    <row r="9" spans="1:7" ht="20.25">
      <c r="A9" s="41" t="s">
        <v>134</v>
      </c>
      <c r="B9" s="33">
        <v>612</v>
      </c>
      <c r="C9" s="32">
        <f>'иные цели'!E8</f>
        <v>0</v>
      </c>
      <c r="D9" s="34">
        <f>'иные цели'!F8</f>
        <v>0</v>
      </c>
      <c r="E9" s="34">
        <f>'иные цели'!G8</f>
        <v>0</v>
      </c>
      <c r="F9" s="34">
        <f>'иные цели'!H8</f>
        <v>0</v>
      </c>
      <c r="G9" s="34">
        <f>'иные цели'!I8</f>
        <v>0</v>
      </c>
    </row>
    <row r="10" spans="1:7" ht="40.5">
      <c r="A10" s="41" t="s">
        <v>128</v>
      </c>
      <c r="B10" s="33">
        <v>612</v>
      </c>
      <c r="C10" s="32">
        <f>'иные цели'!E9</f>
        <v>0</v>
      </c>
      <c r="D10" s="34">
        <f>'иные цели'!F9</f>
        <v>0</v>
      </c>
      <c r="E10" s="34">
        <f>'иные цели'!G9</f>
        <v>0</v>
      </c>
      <c r="F10" s="34">
        <f>'иные цели'!H9</f>
        <v>0</v>
      </c>
      <c r="G10" s="34">
        <f>'иные цели'!I9</f>
        <v>0</v>
      </c>
    </row>
    <row r="11" spans="1:7" ht="20.25">
      <c r="A11" s="41" t="s">
        <v>131</v>
      </c>
      <c r="B11" s="33">
        <v>612</v>
      </c>
      <c r="C11" s="32">
        <f>'иные цели'!E10</f>
        <v>1731000</v>
      </c>
      <c r="D11" s="34">
        <f>'иные цели'!F10</f>
        <v>1030500</v>
      </c>
      <c r="E11" s="34">
        <f>'иные цели'!G10</f>
        <v>687500</v>
      </c>
      <c r="F11" s="34">
        <f>'иные цели'!H10</f>
        <v>7500</v>
      </c>
      <c r="G11" s="34">
        <f>'иные цели'!I10</f>
        <v>5500</v>
      </c>
    </row>
    <row r="12" spans="1:7" ht="20.25">
      <c r="A12" s="41" t="s">
        <v>127</v>
      </c>
      <c r="B12" s="71">
        <v>612</v>
      </c>
      <c r="C12" s="32">
        <f>'иные цели'!E16</f>
        <v>20000</v>
      </c>
      <c r="D12" s="34">
        <f>'иные цели'!F16</f>
        <v>10000</v>
      </c>
      <c r="E12" s="34">
        <f>'иные цели'!G16</f>
        <v>10000</v>
      </c>
      <c r="F12" s="34">
        <f>'иные цели'!H16</f>
        <v>0</v>
      </c>
      <c r="G12" s="34">
        <f>'иные цели'!I16</f>
        <v>0</v>
      </c>
    </row>
    <row r="13" spans="1:7" ht="20.25">
      <c r="A13" s="24" t="s">
        <v>141</v>
      </c>
      <c r="B13" s="28"/>
      <c r="C13" s="26">
        <f>SUM(C8:C12)</f>
        <v>2011000</v>
      </c>
      <c r="D13" s="26">
        <f>SUM(D8:D12)</f>
        <v>1170500</v>
      </c>
      <c r="E13" s="26">
        <f>SUM(E8:E12)</f>
        <v>764500</v>
      </c>
      <c r="F13" s="26">
        <f>SUM(F8:F12)</f>
        <v>70500</v>
      </c>
      <c r="G13" s="26">
        <f>SUM(G8:G12)</f>
        <v>5500</v>
      </c>
    </row>
    <row r="14" spans="1:7" ht="20.25">
      <c r="A14" s="41" t="s">
        <v>135</v>
      </c>
      <c r="B14" s="71"/>
      <c r="C14" s="32">
        <f>внебюджет!C11+внебюджет!C53</f>
        <v>710000</v>
      </c>
      <c r="D14" s="34">
        <f>внебюджет!D11+внебюджет!D53</f>
        <v>220000</v>
      </c>
      <c r="E14" s="34">
        <f>внебюджет!E11+внебюджет!E53</f>
        <v>115000</v>
      </c>
      <c r="F14" s="34">
        <f>внебюджет!F11+внебюджет!F53</f>
        <v>120000</v>
      </c>
      <c r="G14" s="34">
        <f>внебюджет!G11+внебюджет!G53</f>
        <v>255000</v>
      </c>
    </row>
    <row r="15" spans="1:7" ht="20.25">
      <c r="A15" s="24" t="s">
        <v>141</v>
      </c>
      <c r="B15" s="28"/>
      <c r="C15" s="26">
        <f>D15+E15+F15+G15</f>
        <v>710000</v>
      </c>
      <c r="D15" s="26">
        <f>D14</f>
        <v>220000</v>
      </c>
      <c r="E15" s="26">
        <f>E14</f>
        <v>115000</v>
      </c>
      <c r="F15" s="26">
        <f>F14</f>
        <v>120000</v>
      </c>
      <c r="G15" s="26">
        <f>G14</f>
        <v>255000</v>
      </c>
    </row>
    <row r="16" spans="1:7" ht="22.5">
      <c r="A16" s="73" t="s">
        <v>169</v>
      </c>
      <c r="B16" s="74"/>
      <c r="C16" s="75">
        <f>D16+E16+F16+G16</f>
        <v>16167600</v>
      </c>
      <c r="D16" s="75">
        <f>D7+D13+D15</f>
        <v>5717300</v>
      </c>
      <c r="E16" s="75">
        <f>E7+E13+E15</f>
        <v>4585400</v>
      </c>
      <c r="F16" s="75">
        <f>F7+F13+F15</f>
        <v>2729100</v>
      </c>
      <c r="G16" s="75">
        <f>G7+G13+G15</f>
        <v>3135800</v>
      </c>
    </row>
    <row r="20" ht="18.75">
      <c r="A20" s="76" t="s">
        <v>170</v>
      </c>
    </row>
    <row r="21" ht="18.75">
      <c r="A21" s="76" t="s">
        <v>171</v>
      </c>
    </row>
  </sheetData>
  <sheetProtection/>
  <mergeCells count="3">
    <mergeCell ref="A3:G3"/>
    <mergeCell ref="A1:G1"/>
    <mergeCell ref="F2:G2"/>
  </mergeCells>
  <printOptions/>
  <pageMargins left="0.1968503937007874" right="0" top="0.1968503937007874" bottom="0" header="0" footer="0"/>
  <pageSetup horizontalDpi="600" verticalDpi="600" orientation="landscape" paperSize="9" scale="63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2013-01-10T09:49:52Z</cp:lastPrinted>
  <dcterms:created xsi:type="dcterms:W3CDTF">1996-10-08T23:32:33Z</dcterms:created>
  <dcterms:modified xsi:type="dcterms:W3CDTF">2013-03-22T11:49:24Z</dcterms:modified>
  <cp:category/>
  <cp:version/>
  <cp:contentType/>
  <cp:contentStatus/>
</cp:coreProperties>
</file>